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5"/>
  <workbookPr hidePivotFieldList="1" defaultThemeVersion="166925"/>
  <mc:AlternateContent xmlns:mc="http://schemas.openxmlformats.org/markup-compatibility/2006">
    <mc:Choice Requires="x15">
      <x15ac:absPath xmlns:x15ac="http://schemas.microsoft.com/office/spreadsheetml/2010/11/ac" url="/Users/morrispentel/Documents/"/>
    </mc:Choice>
  </mc:AlternateContent>
  <xr:revisionPtr revIDLastSave="0" documentId="13_ncr:1_{EC228F14-D273-2F46-97B2-2B880D12F6BA}" xr6:coauthVersionLast="40" xr6:coauthVersionMax="40" xr10:uidLastSave="{00000000-0000-0000-0000-000000000000}"/>
  <bookViews>
    <workbookView xWindow="0" yWindow="460" windowWidth="28800" windowHeight="16900" activeTab="1" xr2:uid="{00000000-000D-0000-FFFF-FFFF00000000}"/>
  </bookViews>
  <sheets>
    <sheet name="Cover Sheet" sheetId="38" r:id="rId1"/>
    <sheet name="Notepad" sheetId="32" r:id="rId2"/>
    <sheet name="Feelings" sheetId="42" r:id="rId3"/>
    <sheet name="Priorities" sheetId="34" r:id="rId4"/>
    <sheet name="E-score View" sheetId="41" r:id="rId5"/>
    <sheet name="Tables" sheetId="2" r:id="rId6"/>
    <sheet name="Converstaion starters" sheetId="44" r:id="rId7"/>
    <sheet name="Reports" sheetId="43" r:id="rId8"/>
    <sheet name="Converter Ideas" sheetId="1" r:id="rId9"/>
  </sheets>
  <definedNames>
    <definedName name="_xlnm._FilterDatabase" localSheetId="1" hidden="1">Notepad!$E$10:$M$31</definedName>
  </definedNames>
  <calcPr calcId="191029"/>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9" i="34" l="1"/>
  <c r="X8" i="34"/>
  <c r="X7" i="34"/>
  <c r="X6" i="34"/>
  <c r="X5" i="34"/>
  <c r="X4" i="34"/>
  <c r="J23" i="32"/>
  <c r="J24" i="32"/>
  <c r="J15" i="32"/>
  <c r="J20" i="32"/>
  <c r="J19" i="32"/>
  <c r="J18" i="32"/>
  <c r="J17" i="32"/>
  <c r="J16" i="32"/>
  <c r="J11" i="32"/>
  <c r="J12" i="32" l="1"/>
  <c r="J13" i="32"/>
  <c r="J14" i="32"/>
  <c r="J21" i="32"/>
  <c r="J22" i="32"/>
  <c r="J25" i="32"/>
  <c r="J26" i="32"/>
  <c r="J27" i="32"/>
  <c r="J28" i="32"/>
  <c r="J29" i="32"/>
  <c r="J30" i="32"/>
  <c r="J31" i="32"/>
  <c r="H11" i="32" l="1"/>
  <c r="H25" i="32" l="1"/>
  <c r="H21" i="32"/>
  <c r="H18" i="32"/>
  <c r="H20" i="32"/>
  <c r="H19" i="32"/>
  <c r="H27" i="32"/>
  <c r="H22" i="32"/>
  <c r="H23" i="32"/>
  <c r="H28" i="32"/>
  <c r="H29" i="32"/>
  <c r="H17" i="32"/>
  <c r="H24" i="32"/>
  <c r="H26" i="32"/>
  <c r="H16" i="32"/>
  <c r="H15" i="32"/>
  <c r="H14" i="32"/>
  <c r="H13" i="32"/>
  <c r="H31" i="32"/>
  <c r="H30" i="32"/>
  <c r="H12" i="32"/>
  <c r="C22" i="43"/>
  <c r="C12" i="43"/>
  <c r="C13" i="43"/>
  <c r="C14" i="43"/>
  <c r="C15" i="43"/>
  <c r="C16" i="43"/>
  <c r="C17" i="43"/>
  <c r="C18" i="43"/>
  <c r="C19" i="43"/>
  <c r="C20" i="43"/>
  <c r="C21" i="43"/>
  <c r="L15" i="32" l="1"/>
  <c r="L12" i="32"/>
  <c r="K12" i="32"/>
  <c r="K15" i="32" l="1"/>
  <c r="L27" i="32"/>
  <c r="L28" i="32"/>
  <c r="L19" i="32"/>
  <c r="K28" i="32"/>
  <c r="K19" i="32"/>
  <c r="K29" i="32"/>
  <c r="K11" i="32"/>
  <c r="K24" i="32"/>
  <c r="K21" i="32"/>
  <c r="K17" i="32"/>
  <c r="K27" i="32"/>
  <c r="K31" i="32"/>
  <c r="K26" i="32"/>
  <c r="K20" i="32"/>
  <c r="K25" i="32"/>
  <c r="K30" i="32"/>
  <c r="K18" i="32"/>
  <c r="L13" i="32"/>
  <c r="L14" i="32"/>
  <c r="L16" i="32"/>
  <c r="L22" i="32"/>
  <c r="K13" i="32"/>
  <c r="K14" i="32"/>
  <c r="K16" i="32"/>
  <c r="K22" i="32"/>
  <c r="K23" i="32"/>
  <c r="L26" i="32"/>
  <c r="L29" i="32"/>
  <c r="L11" i="32"/>
  <c r="L24" i="32"/>
  <c r="L21" i="32"/>
  <c r="L17" i="32"/>
  <c r="L20" i="32"/>
  <c r="L25" i="32"/>
  <c r="L30" i="32"/>
  <c r="L18" i="32"/>
  <c r="L31" i="32"/>
  <c r="L23" i="32"/>
  <c r="I12" i="1"/>
  <c r="M16" i="32" l="1"/>
  <c r="M22" i="32"/>
  <c r="M15" i="32"/>
  <c r="M11" i="32"/>
  <c r="M26" i="32"/>
  <c r="M23" i="32"/>
  <c r="M12" i="32"/>
  <c r="M25" i="32"/>
  <c r="M28" i="32"/>
  <c r="M21" i="32"/>
  <c r="M29" i="32"/>
  <c r="M31" i="32"/>
  <c r="M18" i="32"/>
  <c r="M17" i="32"/>
  <c r="M13" i="32"/>
  <c r="M24" i="32"/>
  <c r="M14" i="32"/>
  <c r="M19" i="32"/>
  <c r="M27" i="32"/>
  <c r="M20" i="32"/>
  <c r="M30" i="32"/>
  <c r="U13" i="43"/>
  <c r="AY31" i="1"/>
  <c r="AY30" i="1"/>
  <c r="AY29" i="1"/>
  <c r="AY28" i="1"/>
  <c r="AY27" i="1"/>
  <c r="AY26" i="1"/>
  <c r="AY25" i="1"/>
  <c r="AY24" i="1"/>
  <c r="AY23" i="1"/>
  <c r="AY22" i="1"/>
  <c r="AY21" i="1"/>
  <c r="AY20" i="1"/>
  <c r="AY19" i="1"/>
  <c r="AY18" i="1"/>
  <c r="AY17" i="1"/>
  <c r="AY16" i="1"/>
  <c r="AY15" i="1"/>
  <c r="AY14" i="1"/>
  <c r="AY13" i="1"/>
  <c r="AY12" i="1"/>
  <c r="AW31" i="1"/>
  <c r="AW30" i="1"/>
  <c r="AW29" i="1"/>
  <c r="AW28" i="1"/>
  <c r="AW27" i="1"/>
  <c r="AW26" i="1"/>
  <c r="AW25" i="1"/>
  <c r="AW24" i="1"/>
  <c r="AW23" i="1"/>
  <c r="AW22" i="1"/>
  <c r="AW21" i="1"/>
  <c r="AW20" i="1"/>
  <c r="AW19" i="1"/>
  <c r="AW18" i="1"/>
  <c r="AW17" i="1"/>
  <c r="AW16" i="1"/>
  <c r="AW15" i="1"/>
  <c r="AW14" i="1"/>
  <c r="AW13" i="1"/>
  <c r="AW12" i="1"/>
  <c r="AU31" i="1"/>
  <c r="AU30" i="1"/>
  <c r="AU29" i="1"/>
  <c r="AU28" i="1"/>
  <c r="AU27" i="1"/>
  <c r="AU26" i="1"/>
  <c r="AU25" i="1"/>
  <c r="AU24" i="1"/>
  <c r="AU23" i="1"/>
  <c r="AU22" i="1"/>
  <c r="AU21" i="1"/>
  <c r="AU20" i="1"/>
  <c r="AU19" i="1"/>
  <c r="AU18" i="1"/>
  <c r="AU17" i="1"/>
  <c r="AU16" i="1"/>
  <c r="AU15" i="1"/>
  <c r="AU14" i="1"/>
  <c r="AU13" i="1"/>
  <c r="AU12" i="1"/>
  <c r="AS31" i="1"/>
  <c r="AS30" i="1"/>
  <c r="AS29" i="1"/>
  <c r="AS28" i="1"/>
  <c r="AS27" i="1"/>
  <c r="AS26" i="1"/>
  <c r="AS25" i="1"/>
  <c r="AS24" i="1"/>
  <c r="AS23" i="1"/>
  <c r="AS22" i="1"/>
  <c r="AS21" i="1"/>
  <c r="AS20" i="1"/>
  <c r="AS19" i="1"/>
  <c r="AS18" i="1"/>
  <c r="AS17" i="1"/>
  <c r="AS16" i="1"/>
  <c r="AS15" i="1"/>
  <c r="AS14" i="1"/>
  <c r="AS13" i="1"/>
  <c r="AS12" i="1"/>
  <c r="AQ31" i="1"/>
  <c r="AQ30" i="1"/>
  <c r="AQ29" i="1"/>
  <c r="AQ28" i="1"/>
  <c r="AQ27" i="1"/>
  <c r="AQ26" i="1"/>
  <c r="AQ25" i="1"/>
  <c r="AQ24" i="1"/>
  <c r="AQ23" i="1"/>
  <c r="AQ22" i="1"/>
  <c r="AQ21" i="1"/>
  <c r="AQ20" i="1"/>
  <c r="AQ19" i="1"/>
  <c r="AQ18" i="1"/>
  <c r="AQ17" i="1"/>
  <c r="AQ16" i="1"/>
  <c r="AQ15" i="1"/>
  <c r="AQ14" i="1"/>
  <c r="AQ13" i="1"/>
  <c r="AQ12" i="1"/>
  <c r="AO31" i="1"/>
  <c r="AO30" i="1"/>
  <c r="AO29" i="1"/>
  <c r="AO28" i="1"/>
  <c r="AO27" i="1"/>
  <c r="AO26" i="1"/>
  <c r="AO25" i="1"/>
  <c r="AO24" i="1"/>
  <c r="AO23" i="1"/>
  <c r="AO22" i="1"/>
  <c r="AO21" i="1"/>
  <c r="AO20" i="1"/>
  <c r="AO19" i="1"/>
  <c r="AO18" i="1"/>
  <c r="AO17" i="1"/>
  <c r="AO16" i="1"/>
  <c r="AO15" i="1"/>
  <c r="AO14" i="1"/>
  <c r="AO13" i="1"/>
  <c r="AO12" i="1"/>
  <c r="AM31" i="1"/>
  <c r="AM30" i="1"/>
  <c r="AM29" i="1"/>
  <c r="AM28" i="1"/>
  <c r="AM27" i="1"/>
  <c r="AM26" i="1"/>
  <c r="AM25" i="1"/>
  <c r="AM24" i="1"/>
  <c r="AM23" i="1"/>
  <c r="AM22" i="1"/>
  <c r="AM21" i="1"/>
  <c r="AM20" i="1"/>
  <c r="AM19" i="1"/>
  <c r="AM18" i="1"/>
  <c r="AM17" i="1"/>
  <c r="AM16" i="1"/>
  <c r="AM15" i="1"/>
  <c r="AM14" i="1"/>
  <c r="AM13" i="1"/>
  <c r="AM12" i="1"/>
  <c r="AK31" i="1"/>
  <c r="AK30" i="1"/>
  <c r="AK29" i="1"/>
  <c r="AK28" i="1"/>
  <c r="AK27" i="1"/>
  <c r="AK26" i="1"/>
  <c r="AK25" i="1"/>
  <c r="AK24" i="1"/>
  <c r="AK23" i="1"/>
  <c r="AK22" i="1"/>
  <c r="AK21" i="1"/>
  <c r="AK20" i="1"/>
  <c r="AK19" i="1"/>
  <c r="AK18" i="1"/>
  <c r="AK17" i="1"/>
  <c r="AK16" i="1"/>
  <c r="AK15" i="1"/>
  <c r="AK14" i="1"/>
  <c r="AK13" i="1"/>
  <c r="AK12" i="1"/>
  <c r="AI31" i="1"/>
  <c r="AI30" i="1"/>
  <c r="AI29" i="1"/>
  <c r="AI28" i="1"/>
  <c r="AI27" i="1"/>
  <c r="AI26" i="1"/>
  <c r="AI25" i="1"/>
  <c r="AI24" i="1"/>
  <c r="AI23" i="1"/>
  <c r="AI22" i="1"/>
  <c r="AI21" i="1"/>
  <c r="AI20" i="1"/>
  <c r="AI19" i="1"/>
  <c r="AI18" i="1"/>
  <c r="AI17" i="1"/>
  <c r="AI16" i="1"/>
  <c r="AI15" i="1"/>
  <c r="AI14" i="1"/>
  <c r="AI13" i="1"/>
  <c r="AI12" i="1"/>
  <c r="AG31" i="1"/>
  <c r="AG30" i="1"/>
  <c r="AG29" i="1"/>
  <c r="AG28" i="1"/>
  <c r="AG27" i="1"/>
  <c r="AG26" i="1"/>
  <c r="AG25" i="1"/>
  <c r="AG24" i="1"/>
  <c r="AG23" i="1"/>
  <c r="AG22" i="1"/>
  <c r="AG21" i="1"/>
  <c r="AG20" i="1"/>
  <c r="AG19" i="1"/>
  <c r="AG18" i="1"/>
  <c r="AG17" i="1"/>
  <c r="AG16" i="1"/>
  <c r="AG15" i="1"/>
  <c r="AG14" i="1"/>
  <c r="AG13" i="1"/>
  <c r="AG12" i="1"/>
  <c r="AE31" i="1"/>
  <c r="AE30" i="1"/>
  <c r="AE29" i="1"/>
  <c r="AE28" i="1"/>
  <c r="AE27" i="1"/>
  <c r="AE26" i="1"/>
  <c r="AE25" i="1"/>
  <c r="AE24" i="1"/>
  <c r="AE23" i="1"/>
  <c r="AE22" i="1"/>
  <c r="AE21" i="1"/>
  <c r="AE20" i="1"/>
  <c r="AE19" i="1"/>
  <c r="AE18" i="1"/>
  <c r="AE17" i="1"/>
  <c r="AE16" i="1"/>
  <c r="AE15" i="1"/>
  <c r="AE14" i="1"/>
  <c r="AE13" i="1"/>
  <c r="AE12" i="1"/>
  <c r="AC31" i="1"/>
  <c r="AC30" i="1"/>
  <c r="AC29" i="1"/>
  <c r="AC28" i="1"/>
  <c r="AC27" i="1"/>
  <c r="AC26" i="1"/>
  <c r="AC25" i="1"/>
  <c r="AC24" i="1"/>
  <c r="AC23" i="1"/>
  <c r="AC22" i="1"/>
  <c r="AC21" i="1"/>
  <c r="AC20" i="1"/>
  <c r="AC19" i="1"/>
  <c r="AC18" i="1"/>
  <c r="AC17" i="1"/>
  <c r="AC16" i="1"/>
  <c r="AC15" i="1"/>
  <c r="AC14" i="1"/>
  <c r="AC13" i="1"/>
  <c r="AC12" i="1"/>
  <c r="AA31" i="1"/>
  <c r="AA30" i="1"/>
  <c r="AA29" i="1"/>
  <c r="AA28" i="1"/>
  <c r="AA27" i="1"/>
  <c r="AA26" i="1"/>
  <c r="AA25" i="1"/>
  <c r="AA24" i="1"/>
  <c r="AA23" i="1"/>
  <c r="AA22" i="1"/>
  <c r="AA21" i="1"/>
  <c r="AA20" i="1"/>
  <c r="AA19" i="1"/>
  <c r="AA18" i="1"/>
  <c r="AA17" i="1"/>
  <c r="AA16" i="1"/>
  <c r="AA15" i="1"/>
  <c r="AA14" i="1"/>
  <c r="AA13" i="1"/>
  <c r="AA12" i="1"/>
  <c r="Y31" i="1"/>
  <c r="Y30" i="1"/>
  <c r="Y29" i="1"/>
  <c r="Y28" i="1"/>
  <c r="Y27" i="1"/>
  <c r="Y26" i="1"/>
  <c r="Y25" i="1"/>
  <c r="Y24" i="1"/>
  <c r="Y23" i="1"/>
  <c r="Y22" i="1"/>
  <c r="Y21" i="1"/>
  <c r="Y20" i="1"/>
  <c r="Y19" i="1"/>
  <c r="Y18" i="1"/>
  <c r="Y17" i="1"/>
  <c r="Y16" i="1"/>
  <c r="Y15" i="1"/>
  <c r="Y14" i="1"/>
  <c r="Y13" i="1"/>
  <c r="Y12" i="1"/>
  <c r="W31" i="1"/>
  <c r="W30" i="1"/>
  <c r="W29" i="1"/>
  <c r="W28" i="1"/>
  <c r="W27" i="1"/>
  <c r="W26" i="1"/>
  <c r="W25" i="1"/>
  <c r="W24" i="1"/>
  <c r="W23" i="1"/>
  <c r="W22" i="1"/>
  <c r="W21" i="1"/>
  <c r="W20" i="1"/>
  <c r="W19" i="1"/>
  <c r="W18" i="1"/>
  <c r="W17" i="1"/>
  <c r="W16" i="1"/>
  <c r="W15" i="1"/>
  <c r="W14" i="1"/>
  <c r="W13" i="1"/>
  <c r="W12" i="1"/>
  <c r="U31" i="1"/>
  <c r="U30" i="1"/>
  <c r="U29" i="1"/>
  <c r="U28" i="1"/>
  <c r="U27" i="1"/>
  <c r="U26" i="1"/>
  <c r="U25" i="1"/>
  <c r="U24" i="1"/>
  <c r="U23" i="1"/>
  <c r="U22" i="1"/>
  <c r="U21" i="1"/>
  <c r="U20" i="1"/>
  <c r="U19" i="1"/>
  <c r="U18" i="1"/>
  <c r="U17" i="1"/>
  <c r="U16" i="1"/>
  <c r="U15" i="1"/>
  <c r="U14" i="1"/>
  <c r="U13" i="1"/>
  <c r="U12" i="1"/>
  <c r="S31" i="1"/>
  <c r="S30" i="1"/>
  <c r="S29" i="1"/>
  <c r="S28" i="1"/>
  <c r="S27" i="1"/>
  <c r="S26" i="1"/>
  <c r="S25" i="1"/>
  <c r="S24" i="1"/>
  <c r="S23" i="1"/>
  <c r="S22" i="1"/>
  <c r="S21" i="1"/>
  <c r="S20" i="1"/>
  <c r="S19" i="1"/>
  <c r="S18" i="1"/>
  <c r="S17" i="1"/>
  <c r="S16" i="1"/>
  <c r="S15" i="1"/>
  <c r="S14" i="1"/>
  <c r="S13" i="1"/>
  <c r="S12" i="1"/>
  <c r="Q31" i="1"/>
  <c r="Q30" i="1"/>
  <c r="Q29" i="1"/>
  <c r="Q28" i="1"/>
  <c r="Q27" i="1"/>
  <c r="Q26" i="1"/>
  <c r="Q25" i="1"/>
  <c r="Q24" i="1"/>
  <c r="Q23" i="1"/>
  <c r="Q22" i="1"/>
  <c r="Q21" i="1"/>
  <c r="Q20" i="1"/>
  <c r="Q19" i="1"/>
  <c r="Q18" i="1"/>
  <c r="Q17" i="1"/>
  <c r="Q16" i="1"/>
  <c r="Q15" i="1"/>
  <c r="Q14" i="1"/>
  <c r="Q13" i="1"/>
  <c r="Q12" i="1"/>
  <c r="O31" i="1"/>
  <c r="O30" i="1"/>
  <c r="O29" i="1"/>
  <c r="O28" i="1"/>
  <c r="O27" i="1"/>
  <c r="O26" i="1"/>
  <c r="O25" i="1"/>
  <c r="O24" i="1"/>
  <c r="O23" i="1"/>
  <c r="O22" i="1"/>
  <c r="O21" i="1"/>
  <c r="O20" i="1"/>
  <c r="O19" i="1"/>
  <c r="O18" i="1"/>
  <c r="O17" i="1"/>
  <c r="O16" i="1"/>
  <c r="O15" i="1"/>
  <c r="O14" i="1"/>
  <c r="O13" i="1"/>
  <c r="O12" i="1"/>
  <c r="M31" i="1"/>
  <c r="M30" i="1"/>
  <c r="M29" i="1"/>
  <c r="M28" i="1"/>
  <c r="M27" i="1"/>
  <c r="M26" i="1"/>
  <c r="M25" i="1"/>
  <c r="M24" i="1"/>
  <c r="M23" i="1"/>
  <c r="M22" i="1"/>
  <c r="M21" i="1"/>
  <c r="M20" i="1"/>
  <c r="M19" i="1"/>
  <c r="M18" i="1"/>
  <c r="M17" i="1"/>
  <c r="M16" i="1"/>
  <c r="M15" i="1"/>
  <c r="M14" i="1"/>
  <c r="M13" i="1"/>
  <c r="M12" i="1"/>
  <c r="K31" i="1"/>
  <c r="K30" i="1"/>
  <c r="K29" i="1"/>
  <c r="K28" i="1"/>
  <c r="K27" i="1"/>
  <c r="K26" i="1"/>
  <c r="K25" i="1"/>
  <c r="K24" i="1"/>
  <c r="K23" i="1"/>
  <c r="K22" i="1"/>
  <c r="K21" i="1"/>
  <c r="K20" i="1"/>
  <c r="K19" i="1"/>
  <c r="K18" i="1"/>
  <c r="K17" i="1"/>
  <c r="K16" i="1"/>
  <c r="K15" i="1"/>
  <c r="K14" i="1"/>
  <c r="K13" i="1"/>
  <c r="K12" i="1"/>
  <c r="I31" i="1"/>
  <c r="I30" i="1"/>
  <c r="I29" i="1"/>
  <c r="I28" i="1"/>
  <c r="I27" i="1"/>
  <c r="I26" i="1"/>
  <c r="I25" i="1"/>
  <c r="I24" i="1"/>
  <c r="I23" i="1"/>
  <c r="I22" i="1"/>
  <c r="I21" i="1"/>
  <c r="I20" i="1"/>
  <c r="I19" i="1"/>
  <c r="I18" i="1"/>
  <c r="I17" i="1"/>
  <c r="I16" i="1"/>
  <c r="I15" i="1"/>
  <c r="I14" i="1"/>
  <c r="I13" i="1"/>
  <c r="U15" i="43" l="1"/>
  <c r="AZ29" i="1"/>
  <c r="AZ26" i="1"/>
  <c r="AZ15" i="1"/>
  <c r="AZ22" i="1"/>
  <c r="AZ23" i="1"/>
  <c r="AZ18" i="1"/>
  <c r="AZ14" i="1"/>
  <c r="AZ19" i="1"/>
  <c r="AZ28" i="1"/>
  <c r="AZ12" i="1"/>
  <c r="AZ16" i="1"/>
  <c r="AZ20" i="1"/>
  <c r="AZ24" i="1"/>
  <c r="AZ30" i="1"/>
  <c r="AZ13" i="1"/>
  <c r="AZ17" i="1"/>
  <c r="AZ21" i="1"/>
  <c r="AZ25" i="1"/>
  <c r="AZ31" i="1"/>
  <c r="AZ27" i="1"/>
  <c r="BA13" i="1" l="1"/>
  <c r="BA12" i="1"/>
  <c r="BA21" i="1"/>
  <c r="BA31" i="1"/>
  <c r="BA30" i="1"/>
  <c r="BA23" i="1"/>
  <c r="BA16" i="1"/>
  <c r="BA14" i="1"/>
  <c r="BA18" i="1"/>
  <c r="BA26" i="1"/>
  <c r="BA27" i="1"/>
  <c r="BA20" i="1"/>
  <c r="BA17" i="1"/>
  <c r="BA25" i="1"/>
  <c r="BA15" i="1"/>
  <c r="BA19" i="1"/>
  <c r="BA28" i="1"/>
  <c r="BA29" i="1"/>
  <c r="BA24" i="1"/>
  <c r="BA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CXFO Training</author>
    <author>Morris Pentel</author>
  </authors>
  <commentList>
    <comment ref="B10" authorId="0" shapeId="0" xr:uid="{3EDB1E43-3FDE-A241-88B5-B09D45D6F3C2}">
      <text>
        <r>
          <rPr>
            <b/>
            <sz val="10"/>
            <color rgb="FF000000"/>
            <rFont val="Tahoma"/>
            <family val="2"/>
          </rPr>
          <t>CXFO Training:</t>
        </r>
        <r>
          <rPr>
            <sz val="10"/>
            <color rgb="FF000000"/>
            <rFont val="Tahoma"/>
            <family val="2"/>
          </rPr>
          <t xml:space="preserve">
</t>
        </r>
        <r>
          <rPr>
            <sz val="16"/>
            <color rgb="FF000000"/>
            <rFont val="Tahoma"/>
            <family val="2"/>
          </rPr>
          <t xml:space="preserve">You can define a subject and create terms of reference and other project articfacts, objects, thughts jokes buildings 
</t>
        </r>
      </text>
    </comment>
    <comment ref="F10" authorId="0" shapeId="0" xr:uid="{C19BF275-08BE-3E4A-BE6B-654C1CDE32F6}">
      <text>
        <r>
          <rPr>
            <b/>
            <sz val="20"/>
            <color rgb="FF000000"/>
            <rFont val="Tahoma"/>
            <family val="2"/>
          </rPr>
          <t>CXFO Training:</t>
        </r>
        <r>
          <rPr>
            <sz val="20"/>
            <color rgb="FF000000"/>
            <rFont val="Tahoma"/>
            <family val="2"/>
          </rPr>
          <t xml:space="preserve">
</t>
        </r>
        <r>
          <rPr>
            <b/>
            <sz val="28"/>
            <color rgb="FF000000"/>
            <rFont val="Poppins"/>
            <family val="2"/>
            <charset val="77"/>
          </rPr>
          <t>This allows you to sort comments by stakeholders  and allow for maths aroound importance</t>
        </r>
      </text>
    </comment>
    <comment ref="G10" authorId="1" shapeId="0" xr:uid="{49D2390F-2375-2F4B-A550-EA42B6882CD5}">
      <text>
        <r>
          <rPr>
            <b/>
            <sz val="10"/>
            <color rgb="FF000000"/>
            <rFont val="Tahoma"/>
            <family val="2"/>
          </rPr>
          <t>Morris Pentel:</t>
        </r>
        <r>
          <rPr>
            <sz val="10"/>
            <color rgb="FF000000"/>
            <rFont val="Tahoma"/>
            <family val="2"/>
          </rPr>
          <t xml:space="preserve">
</t>
        </r>
        <r>
          <rPr>
            <sz val="10"/>
            <color rgb="FF000000"/>
            <rFont val="Tahoma"/>
            <family val="2"/>
          </rPr>
          <t xml:space="preserve">
</t>
        </r>
        <r>
          <rPr>
            <sz val="10"/>
            <color rgb="FF000000"/>
            <rFont val="Tahoma"/>
            <family val="2"/>
          </rPr>
          <t xml:space="preserve">In this column you choose your feelings / emotions based on the guidelines provided. Each thought is:
</t>
        </r>
        <r>
          <rPr>
            <sz val="10"/>
            <color rgb="FF000000"/>
            <rFont val="Tahoma"/>
            <family val="2"/>
          </rPr>
          <t xml:space="preserve">
</t>
        </r>
        <r>
          <rPr>
            <b/>
            <sz val="10"/>
            <color rgb="FF000000"/>
            <rFont val="Tahoma"/>
            <family val="2"/>
          </rPr>
          <t>OK</t>
        </r>
        <r>
          <rPr>
            <sz val="10"/>
            <color rgb="FF000000"/>
            <rFont val="Tahoma"/>
            <family val="2"/>
          </rPr>
          <t xml:space="preserve"> - is a passive state
</t>
        </r>
        <r>
          <rPr>
            <b/>
            <sz val="10"/>
            <color rgb="FF000000"/>
            <rFont val="Tahoma"/>
            <family val="2"/>
          </rPr>
          <t xml:space="preserve">A little </t>
        </r>
        <r>
          <rPr>
            <sz val="10"/>
            <color rgb="FF000000"/>
            <rFont val="Tahoma"/>
            <family val="2"/>
          </rPr>
          <t xml:space="preserve">- is a passive state. 
</t>
        </r>
        <r>
          <rPr>
            <b/>
            <sz val="10"/>
            <color rgb="FF000000"/>
            <rFont val="Tahoma"/>
            <family val="2"/>
          </rPr>
          <t xml:space="preserve">A lot </t>
        </r>
        <r>
          <rPr>
            <sz val="10"/>
            <color rgb="FF000000"/>
            <rFont val="Tahoma"/>
            <family val="2"/>
          </rPr>
          <t xml:space="preserve">- is a passive state but I care about it....I just won't take any action now
</t>
        </r>
        <r>
          <rPr>
            <b/>
            <sz val="10"/>
            <color rgb="FF000000"/>
            <rFont val="Tahoma"/>
            <family val="2"/>
          </rPr>
          <t>Actively</t>
        </r>
        <r>
          <rPr>
            <sz val="10"/>
            <color rgb="FF000000"/>
            <rFont val="Tahoma"/>
            <family val="2"/>
          </rPr>
          <t xml:space="preserve"> - is active or engaged
</t>
        </r>
        <r>
          <rPr>
            <b/>
            <sz val="10"/>
            <color rgb="FF000000"/>
            <rFont val="Tahoma"/>
            <family val="2"/>
          </rPr>
          <t>Completely</t>
        </r>
        <r>
          <rPr>
            <sz val="10"/>
            <color rgb="FF000000"/>
            <rFont val="Tahoma"/>
            <family val="2"/>
          </rPr>
          <t xml:space="preserve"> - is where the feeling is driving your activity 
</t>
        </r>
        <r>
          <rPr>
            <b/>
            <sz val="10"/>
            <color rgb="FF000000"/>
            <rFont val="Tahoma"/>
            <family val="2"/>
          </rPr>
          <t xml:space="preserve">More than  </t>
        </r>
        <r>
          <rPr>
            <sz val="10"/>
            <color rgb="FF000000"/>
            <rFont val="Tahoma"/>
            <family val="2"/>
          </rPr>
          <t>- is when you have lost control or are consumed by a feeling</t>
        </r>
      </text>
    </comment>
    <comment ref="H10" authorId="1" shapeId="0" xr:uid="{554B71C4-5F6C-0645-A8C7-0D0CE447DC10}">
      <text>
        <r>
          <rPr>
            <b/>
            <sz val="24"/>
            <color rgb="FF000000"/>
            <rFont val="Poppins"/>
            <family val="2"/>
            <charset val="77"/>
          </rPr>
          <t>Morris Pentel:</t>
        </r>
        <r>
          <rPr>
            <sz val="24"/>
            <color rgb="FF000000"/>
            <rFont val="Poppins"/>
            <family val="2"/>
            <charset val="77"/>
          </rPr>
          <t xml:space="preserve">
</t>
        </r>
        <r>
          <rPr>
            <sz val="24"/>
            <color rgb="FF000000"/>
            <rFont val="Poppins"/>
            <family val="2"/>
            <charset val="77"/>
          </rPr>
          <t xml:space="preserve">
</t>
        </r>
        <r>
          <rPr>
            <sz val="24"/>
            <color rgb="FF000000"/>
            <rFont val="Poppins"/>
            <family val="2"/>
            <charset val="77"/>
          </rPr>
          <t xml:space="preserve">This is used to convert the words into a basic behavioural maths 
</t>
        </r>
        <r>
          <rPr>
            <sz val="24"/>
            <color rgb="FF000000"/>
            <rFont val="Poppins"/>
            <family val="2"/>
            <charset val="77"/>
          </rPr>
          <t xml:space="preserve">
</t>
        </r>
        <r>
          <rPr>
            <b/>
            <sz val="24"/>
            <color rgb="FF000000"/>
            <rFont val="Poppins"/>
            <family val="2"/>
            <charset val="77"/>
          </rPr>
          <t xml:space="preserve">You cannot enter data here </t>
        </r>
      </text>
    </comment>
    <comment ref="I10" authorId="1" shapeId="0" xr:uid="{14A907E1-4700-1A45-A58F-546472F0A9EB}">
      <text>
        <r>
          <rPr>
            <b/>
            <sz val="12"/>
            <color rgb="FF000000"/>
            <rFont val="Tahoma"/>
            <family val="2"/>
          </rPr>
          <t xml:space="preserve">Morris Pentel:
</t>
        </r>
        <r>
          <rPr>
            <sz val="12"/>
            <color rgb="FF000000"/>
            <rFont val="Tahoma"/>
            <family val="2"/>
          </rPr>
          <t xml:space="preserve">
</t>
        </r>
        <r>
          <rPr>
            <sz val="14"/>
            <color rgb="FF000000"/>
            <rFont val="Tahoma"/>
            <family val="2"/>
          </rPr>
          <t xml:space="preserve">When deciding priorities be consistent in who's priorities you are considering.
</t>
        </r>
        <r>
          <rPr>
            <sz val="14"/>
            <color rgb="FF000000"/>
            <rFont val="Tahoma"/>
            <family val="2"/>
          </rPr>
          <t xml:space="preserve">
</t>
        </r>
        <r>
          <rPr>
            <sz val="14"/>
            <color rgb="FF000000"/>
            <rFont val="Tahoma"/>
            <family val="2"/>
          </rPr>
          <t>If you are looking at the customers priorities they will be different to your organisations.</t>
        </r>
      </text>
    </comment>
    <comment ref="K10" authorId="1" shapeId="0" xr:uid="{78BE71BB-D8B3-064F-A25B-BE9FFE39562B}">
      <text>
        <r>
          <rPr>
            <b/>
            <sz val="20"/>
            <color rgb="FF000000"/>
            <rFont val="Poppins"/>
            <family val="2"/>
            <charset val="77"/>
          </rPr>
          <t>Morris Pentel:</t>
        </r>
        <r>
          <rPr>
            <sz val="20"/>
            <color rgb="FF000000"/>
            <rFont val="Poppins"/>
            <family val="2"/>
            <charset val="77"/>
          </rPr>
          <t xml:space="preserve">
</t>
        </r>
        <r>
          <rPr>
            <sz val="20"/>
            <color rgb="FF000000"/>
            <rFont val="Poppins"/>
            <family val="2"/>
            <charset val="77"/>
          </rPr>
          <t xml:space="preserve">
</t>
        </r>
        <r>
          <rPr>
            <sz val="20"/>
            <color rgb="FF000000"/>
            <rFont val="Poppins"/>
            <family val="2"/>
            <charset val="77"/>
          </rPr>
          <t xml:space="preserve">This is used to convert the words into a basic behavioural maths 
</t>
        </r>
        <r>
          <rPr>
            <b/>
            <sz val="20"/>
            <color rgb="FF000000"/>
            <rFont val="Poppins"/>
            <family val="2"/>
            <charset val="77"/>
          </rPr>
          <t xml:space="preserve">You cannot enter data here </t>
        </r>
        <r>
          <rPr>
            <sz val="20"/>
            <color rgb="FF000000"/>
            <rFont val="Poppins"/>
            <family val="2"/>
            <charset val="77"/>
          </rPr>
          <t xml:space="preserve">
</t>
        </r>
      </text>
    </comment>
    <comment ref="L10" authorId="1" shapeId="0" xr:uid="{6ECD508E-44C2-174A-AF23-0A2E0136CE8F}">
      <text>
        <r>
          <rPr>
            <b/>
            <sz val="10"/>
            <color rgb="FF000000"/>
            <rFont val="Tahoma"/>
            <family val="2"/>
          </rPr>
          <t>Morris Pentel:</t>
        </r>
        <r>
          <rPr>
            <sz val="10"/>
            <color rgb="FF000000"/>
            <rFont val="Tahoma"/>
            <family val="2"/>
          </rPr>
          <t xml:space="preserve">
</t>
        </r>
        <r>
          <rPr>
            <sz val="7"/>
            <color rgb="FF000000"/>
            <rFont val="Tahoma"/>
            <family val="2"/>
          </rPr>
          <t xml:space="preserve">
</t>
        </r>
        <r>
          <rPr>
            <sz val="7"/>
            <color rgb="FF000000"/>
            <rFont val="Calibri"/>
            <family val="2"/>
          </rPr>
          <t xml:space="preserve">
</t>
        </r>
        <r>
          <rPr>
            <sz val="12"/>
            <color rgb="FF000000"/>
            <rFont val="Calibri"/>
            <family val="2"/>
          </rPr>
          <t>This is used to convert the words into a basic behavioural maths</t>
        </r>
        <r>
          <rPr>
            <sz val="18"/>
            <color rgb="FF000000"/>
            <rFont val="Calibri"/>
            <family val="2"/>
          </rPr>
          <t xml:space="preserve"> </t>
        </r>
        <r>
          <rPr>
            <sz val="10"/>
            <color rgb="FF000000"/>
            <rFont val="Calibri"/>
            <family val="2"/>
          </rPr>
          <t xml:space="preserve">
</t>
        </r>
        <r>
          <rPr>
            <b/>
            <sz val="18"/>
            <color rgb="FF000000"/>
            <rFont val="Calibri"/>
            <family val="2"/>
          </rPr>
          <t xml:space="preserve">You cannot enter data here </t>
        </r>
        <r>
          <rPr>
            <sz val="10"/>
            <color rgb="FF000000"/>
            <rFont val="Calibri"/>
            <family val="2"/>
          </rPr>
          <t xml:space="preserve">
</t>
        </r>
      </text>
    </comment>
    <comment ref="M10" authorId="1" shapeId="0" xr:uid="{883065D0-A836-EE43-93C3-BF322820E856}">
      <text>
        <r>
          <rPr>
            <b/>
            <sz val="22"/>
            <color rgb="FF000000"/>
            <rFont val="Poppins"/>
            <family val="2"/>
            <charset val="77"/>
          </rPr>
          <t>Morris Pentel:</t>
        </r>
        <r>
          <rPr>
            <sz val="22"/>
            <color rgb="FF000000"/>
            <rFont val="Poppins"/>
            <family val="2"/>
            <charset val="77"/>
          </rPr>
          <t xml:space="preserve">
</t>
        </r>
        <r>
          <rPr>
            <sz val="22"/>
            <color rgb="FF000000"/>
            <rFont val="Poppins"/>
            <family val="2"/>
            <charset val="77"/>
          </rPr>
          <t xml:space="preserve">
</t>
        </r>
        <r>
          <rPr>
            <sz val="22"/>
            <color rgb="FF000000"/>
            <rFont val="Poppins"/>
            <family val="2"/>
            <charset val="77"/>
          </rPr>
          <t xml:space="preserve">This is used to convert the words into a basic behavioural maths 
</t>
        </r>
        <r>
          <rPr>
            <sz val="22"/>
            <color rgb="FF000000"/>
            <rFont val="Poppins"/>
            <family val="2"/>
            <charset val="77"/>
          </rPr>
          <t xml:space="preserve">
</t>
        </r>
        <r>
          <rPr>
            <b/>
            <sz val="22"/>
            <color rgb="FF000000"/>
            <rFont val="Poppins"/>
            <family val="2"/>
            <charset val="77"/>
          </rPr>
          <t xml:space="preserve">You cannot enter data here </t>
        </r>
        <r>
          <rPr>
            <sz val="22"/>
            <color rgb="FF000000"/>
            <rFont val="Poppins"/>
            <family val="2"/>
            <charset val="77"/>
          </rPr>
          <t xml:space="preserve">
</t>
        </r>
      </text>
    </comment>
    <comment ref="N11" authorId="0" shapeId="0" xr:uid="{73FD86D2-AB84-9F45-9EDD-78C5AE78525E}">
      <text>
        <r>
          <rPr>
            <b/>
            <sz val="48"/>
            <color rgb="FF000000"/>
            <rFont val="Tahoma"/>
            <family val="2"/>
          </rPr>
          <t>CXFO Training:</t>
        </r>
        <r>
          <rPr>
            <sz val="48"/>
            <color rgb="FF000000"/>
            <rFont val="Tahoma"/>
            <family val="2"/>
          </rPr>
          <t xml:space="preserve">
</t>
        </r>
        <r>
          <rPr>
            <sz val="48"/>
            <color rgb="FF000000"/>
            <rFont val="Tahoma"/>
            <family val="2"/>
          </rPr>
          <t>Add dates if you want to connect to journey map</t>
        </r>
      </text>
    </comment>
  </commentList>
</comments>
</file>

<file path=xl/sharedStrings.xml><?xml version="1.0" encoding="utf-8"?>
<sst xmlns="http://schemas.openxmlformats.org/spreadsheetml/2006/main" count="1026" uniqueCount="181">
  <si>
    <t>Wording</t>
  </si>
  <si>
    <t>a little good</t>
  </si>
  <si>
    <t>a little bad</t>
  </si>
  <si>
    <t>a lot good</t>
  </si>
  <si>
    <t>a lot bad</t>
  </si>
  <si>
    <t>very good</t>
  </si>
  <si>
    <t>very bad</t>
  </si>
  <si>
    <t>completely bad</t>
  </si>
  <si>
    <t>completely good</t>
  </si>
  <si>
    <t>Priority</t>
  </si>
  <si>
    <t>E-score</t>
  </si>
  <si>
    <t>Complexity</t>
  </si>
  <si>
    <t>Honesty</t>
  </si>
  <si>
    <t>Appropriateness</t>
  </si>
  <si>
    <t>What is our subject?</t>
  </si>
  <si>
    <t>"- + / *"</t>
  </si>
  <si>
    <t>ok</t>
  </si>
  <si>
    <t xml:space="preserve">more than good </t>
  </si>
  <si>
    <t>more than bad</t>
  </si>
  <si>
    <t>Ranking</t>
  </si>
  <si>
    <t>Priority auto-score</t>
  </si>
  <si>
    <t>Complexity auto-score</t>
  </si>
  <si>
    <t>Honesty auto-score</t>
  </si>
  <si>
    <t>Appropriateness auto-score</t>
  </si>
  <si>
    <t xml:space="preserve"> </t>
  </si>
  <si>
    <t>Timeline Fit</t>
  </si>
  <si>
    <t>Grand Total</t>
  </si>
  <si>
    <t>Thought/Idea</t>
  </si>
  <si>
    <t>Here is where you put the subjects into contexts. e.g. I want to discuss about how I feel about my relationship with your company</t>
  </si>
  <si>
    <t>Factor: This should allow add subtract multiply divide the product of the previous cell</t>
  </si>
  <si>
    <t>Timeline Fit auto-score</t>
  </si>
  <si>
    <t>Core</t>
  </si>
  <si>
    <t>Functional</t>
  </si>
  <si>
    <t>Functional auto-score</t>
  </si>
  <si>
    <t>Core auto-score</t>
  </si>
  <si>
    <t>Exchange</t>
  </si>
  <si>
    <t>Exchange auto-score</t>
  </si>
  <si>
    <t>Symbolic</t>
  </si>
  <si>
    <t>Sign</t>
  </si>
  <si>
    <t>Symbolic auto-score</t>
  </si>
  <si>
    <t>Sign auto-score</t>
  </si>
  <si>
    <t>Timeline Importance</t>
  </si>
  <si>
    <t>Convenience</t>
  </si>
  <si>
    <t>Common Sense</t>
  </si>
  <si>
    <t>Fairness</t>
  </si>
  <si>
    <t>Autonomy</t>
  </si>
  <si>
    <t>Mastery</t>
  </si>
  <si>
    <t>Purpose</t>
  </si>
  <si>
    <t>Change In Experience</t>
  </si>
  <si>
    <t>Effort Customer</t>
  </si>
  <si>
    <t>Effort Staff</t>
  </si>
  <si>
    <t>Journey Fit</t>
  </si>
  <si>
    <t>Effort Customer auto-score</t>
  </si>
  <si>
    <t>Effort Staff auto-score</t>
  </si>
  <si>
    <t>Timeline Importance auto-score</t>
  </si>
  <si>
    <t>Journey Fit auto-score</t>
  </si>
  <si>
    <t>Convenience auto-score</t>
  </si>
  <si>
    <t>Common Sense auto-score</t>
  </si>
  <si>
    <t>Fairness auto-score</t>
  </si>
  <si>
    <t>Autonomy auto-score</t>
  </si>
  <si>
    <t>Mastery auto-score</t>
  </si>
  <si>
    <t>Purpose auto-score</t>
  </si>
  <si>
    <t>Change In Experience auto-score</t>
  </si>
  <si>
    <t>dishonest</t>
  </si>
  <si>
    <t>not very honest</t>
  </si>
  <si>
    <t>trustworthy</t>
  </si>
  <si>
    <t>very honest</t>
  </si>
  <si>
    <t>totally honest</t>
  </si>
  <si>
    <t>Auto-Score Value</t>
  </si>
  <si>
    <t>Auto-Score Response</t>
  </si>
  <si>
    <t>lowest priority</t>
  </si>
  <si>
    <t>average priority</t>
  </si>
  <si>
    <t>top priority</t>
  </si>
  <si>
    <t>completely unfair</t>
  </si>
  <si>
    <t>completely fair</t>
  </si>
  <si>
    <t>very unfair</t>
  </si>
  <si>
    <t>unfair</t>
  </si>
  <si>
    <t>very fair</t>
  </si>
  <si>
    <t>fair</t>
  </si>
  <si>
    <t>neither fair or unfair</t>
  </si>
  <si>
    <t>It’s easy to get on line</t>
  </si>
  <si>
    <t>It’s hard to unpack</t>
  </si>
  <si>
    <t xml:space="preserve">It’s easy to set up </t>
  </si>
  <si>
    <t>The set up takes a long time</t>
  </si>
  <si>
    <t>It connected to Bluetooth</t>
  </si>
  <si>
    <t>It's more expensive than the other one</t>
  </si>
  <si>
    <t xml:space="preserve">Value for money </t>
  </si>
  <si>
    <t>Website is bad to search</t>
  </si>
  <si>
    <t xml:space="preserve">Phone service is quick </t>
  </si>
  <si>
    <t>IVR is bad</t>
  </si>
  <si>
    <t>Don't understand terms and conditions</t>
  </si>
  <si>
    <t xml:space="preserve">Not everything works </t>
  </si>
  <si>
    <t>Can't get the diary to sync</t>
  </si>
  <si>
    <t>Something was missing</t>
  </si>
  <si>
    <t>Call got cut off</t>
  </si>
  <si>
    <t>Website is easy to use</t>
  </si>
  <si>
    <t>Agent was polite</t>
  </si>
  <si>
    <t>Agent was not polite</t>
  </si>
  <si>
    <t>Took a long time to reach the Accounts team</t>
  </si>
  <si>
    <t>Call took a long time to be answered</t>
  </si>
  <si>
    <t>Feeling</t>
  </si>
  <si>
    <t>Feeling / Emotion</t>
  </si>
  <si>
    <t>It connected to Bluetooth easily</t>
  </si>
  <si>
    <t>It’s easy to buy on line which is where I want to buy it</t>
  </si>
  <si>
    <t>I don't understand terms and conditions…but that’s true about most things</t>
  </si>
  <si>
    <t>It has all my apps</t>
  </si>
  <si>
    <t>Something was missing from the box and I feel a bit cheated that is actually an optional extra</t>
  </si>
  <si>
    <t>Website is full of too much stuff</t>
  </si>
  <si>
    <t xml:space="preserve">There are many settings I don't understand </t>
  </si>
  <si>
    <t>Website is bad to search for help</t>
  </si>
  <si>
    <t>Row Labels</t>
  </si>
  <si>
    <t>Count of Priority</t>
  </si>
  <si>
    <t>IVR experience is bad when I have a question about my bill</t>
  </si>
  <si>
    <t>E-score Ranking</t>
  </si>
  <si>
    <t>Priority Ranking</t>
  </si>
  <si>
    <t>Phone service is quick to answer questions</t>
  </si>
  <si>
    <t>Each one of these subjects connects to a proven aspect of behavioural science that can been used to add weighting to your system…..but there are many others that related to your existing metrics and ROI's</t>
  </si>
  <si>
    <t>Feelings</t>
  </si>
  <si>
    <t>Warning this is not calibrated and will not produce scores. This shows some of aspects of conversation converts spoken information or data into a maths and conversational model</t>
  </si>
  <si>
    <t>Feeling auto-score</t>
  </si>
  <si>
    <t>Total E-Score Ranking</t>
  </si>
  <si>
    <t>Completely good</t>
  </si>
  <si>
    <t>More than bad</t>
  </si>
  <si>
    <t>More than Good</t>
  </si>
  <si>
    <t>Average       E-score Ranking</t>
  </si>
  <si>
    <t>OK</t>
  </si>
  <si>
    <t>Top Priorities</t>
  </si>
  <si>
    <t>Average Priorities</t>
  </si>
  <si>
    <t>Priorities</t>
  </si>
  <si>
    <t>Click for details</t>
  </si>
  <si>
    <t>Back</t>
  </si>
  <si>
    <t>E-score View</t>
  </si>
  <si>
    <t>Sum of E-score Ranking</t>
  </si>
  <si>
    <t>Go</t>
  </si>
  <si>
    <t>Priority -score</t>
  </si>
  <si>
    <t>Feeling  Score</t>
  </si>
  <si>
    <t>Total    E-Score</t>
  </si>
  <si>
    <t>This Notebok converts spoken information or data into a maths from conversational model</t>
  </si>
  <si>
    <t>My Notes</t>
  </si>
  <si>
    <t>Stakeholder</t>
  </si>
  <si>
    <t>What ?</t>
  </si>
  <si>
    <t>Stake holder</t>
  </si>
  <si>
    <t>Count of My Notes</t>
  </si>
  <si>
    <t>Sum of Priority -score</t>
  </si>
  <si>
    <t xml:space="preserve">Here is where you put the subjects into contexts. e.g. I want to discuss about how I feel about my relationship with your company. </t>
  </si>
  <si>
    <t>Adding more details as the story develops</t>
  </si>
  <si>
    <t>Agent was not really concentrating on me</t>
  </si>
  <si>
    <t>In this example we are talking about our relationship with our mobile phone</t>
  </si>
  <si>
    <t>High Priority</t>
  </si>
  <si>
    <t>Date</t>
  </si>
  <si>
    <t>Here might be a question about effort</t>
  </si>
  <si>
    <t>A question about fairness</t>
  </si>
  <si>
    <t>back</t>
  </si>
  <si>
    <t>This is where I put my first thoughts or VOC or any other fact or concept and give a feeling then a priority like (just change this and score)</t>
  </si>
  <si>
    <t>Others</t>
  </si>
  <si>
    <t>Warning this should be operated by a CXFO Level 1 Cert  Customer Emotion Manager</t>
  </si>
  <si>
    <t>Level 1</t>
  </si>
  <si>
    <t>Analyst's Notepad</t>
  </si>
  <si>
    <t>CXFO Number</t>
  </si>
  <si>
    <t>Feeling/ Emotion</t>
  </si>
  <si>
    <t>Me</t>
  </si>
  <si>
    <t>Customer</t>
  </si>
  <si>
    <t>Both</t>
  </si>
  <si>
    <t>A question about satisfaction</t>
  </si>
  <si>
    <t>Conversation Starter</t>
  </si>
  <si>
    <t>What do yiou like about….</t>
  </si>
  <si>
    <t>What do you dislike….</t>
  </si>
  <si>
    <t>Count of Feeling/ Emotion</t>
  </si>
  <si>
    <t>Bottom</t>
  </si>
  <si>
    <t xml:space="preserve">Not </t>
  </si>
  <si>
    <t>low</t>
  </si>
  <si>
    <t>high</t>
  </si>
  <si>
    <t>top</t>
  </si>
  <si>
    <t>average</t>
  </si>
  <si>
    <t>MAKE NOTES OF A CONVERSATION /MEETING / DICSUSION ….ThoughtS /Ideas processes metrics STUFF</t>
  </si>
  <si>
    <t>Agent</t>
  </si>
  <si>
    <t>Finance</t>
  </si>
  <si>
    <t>Customer relationship management team</t>
  </si>
  <si>
    <t>Everyone</t>
  </si>
  <si>
    <t>Not</t>
  </si>
  <si>
    <t>bottom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</si>
</sst>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font>
      <sz val="12"/>
      <color theme="1"/>
      <name val="Calibri"/>
      <family val="2"/>
      <scheme val="minor"/>
    </font>
    <font>
      <b/>
      <sz val="12"/>
      <color theme="1"/>
      <name val="Calibri"/>
      <family val="2"/>
      <scheme val="minor"/>
    </font>
    <font>
      <b/>
      <sz val="20"/>
      <color theme="1"/>
      <name val="Calibri"/>
      <family val="2"/>
      <scheme val="minor"/>
    </font>
    <font>
      <b/>
      <sz val="26"/>
      <color theme="1"/>
      <name val="Calibri"/>
      <family val="2"/>
      <scheme val="minor"/>
    </font>
    <font>
      <b/>
      <sz val="16"/>
      <color theme="1"/>
      <name val="Calibri (Body)_x0000_"/>
    </font>
    <font>
      <sz val="12"/>
      <color rgb="FF000000"/>
      <name val="Calibri"/>
      <family val="2"/>
    </font>
    <font>
      <i/>
      <sz val="12"/>
      <color theme="1"/>
      <name val="Calibri"/>
      <family val="2"/>
      <scheme val="minor"/>
    </font>
    <font>
      <b/>
      <sz val="16"/>
      <color theme="1"/>
      <name val="Calibri"/>
      <family val="2"/>
      <scheme val="minor"/>
    </font>
    <font>
      <b/>
      <sz val="18"/>
      <color theme="1"/>
      <name val="Calibri"/>
      <family val="2"/>
      <scheme val="minor"/>
    </font>
    <font>
      <sz val="10"/>
      <color rgb="FF000000"/>
      <name val="Tahoma"/>
      <family val="2"/>
    </font>
    <font>
      <b/>
      <sz val="10"/>
      <color rgb="FF000000"/>
      <name val="Tahoma"/>
      <family val="2"/>
    </font>
    <font>
      <sz val="16"/>
      <color theme="1"/>
      <name val="Calibri"/>
      <family val="2"/>
      <scheme val="minor"/>
    </font>
    <font>
      <sz val="48"/>
      <color theme="1"/>
      <name val="Calibri"/>
      <family val="2"/>
      <scheme val="minor"/>
    </font>
    <font>
      <sz val="7"/>
      <color rgb="FF000000"/>
      <name val="Tahoma"/>
      <family val="2"/>
    </font>
    <font>
      <b/>
      <sz val="18"/>
      <color theme="0"/>
      <name val="Calibri"/>
      <family val="2"/>
      <scheme val="minor"/>
    </font>
    <font>
      <b/>
      <sz val="36"/>
      <color theme="0"/>
      <name val="Calibri"/>
      <family val="2"/>
      <scheme val="minor"/>
    </font>
    <font>
      <b/>
      <sz val="22"/>
      <color theme="1"/>
      <name val="Calibri"/>
      <family val="2"/>
      <scheme val="minor"/>
    </font>
    <font>
      <b/>
      <sz val="24"/>
      <color theme="1"/>
      <name val="Calibri"/>
      <family val="2"/>
      <scheme val="minor"/>
    </font>
    <font>
      <b/>
      <sz val="48"/>
      <color theme="1"/>
      <name val="Calibri"/>
      <family val="2"/>
      <scheme val="minor"/>
    </font>
    <font>
      <b/>
      <sz val="36"/>
      <color theme="0"/>
      <name val="Arial"/>
      <family val="2"/>
    </font>
    <font>
      <sz val="7"/>
      <color rgb="FF000000"/>
      <name val="Calibri"/>
      <family val="2"/>
    </font>
    <font>
      <sz val="18"/>
      <color rgb="FF000000"/>
      <name val="Calibri"/>
      <family val="2"/>
    </font>
    <font>
      <sz val="10"/>
      <color rgb="FF000000"/>
      <name val="Calibri"/>
      <family val="2"/>
    </font>
    <font>
      <b/>
      <sz val="18"/>
      <color rgb="FF000000"/>
      <name val="Calibri"/>
      <family val="2"/>
    </font>
    <font>
      <b/>
      <sz val="48"/>
      <color theme="1"/>
      <name val="Chalkduster"/>
      <family val="2"/>
    </font>
    <font>
      <sz val="16"/>
      <color rgb="FF000000"/>
      <name val="Tahoma"/>
      <family val="2"/>
    </font>
    <font>
      <b/>
      <sz val="20"/>
      <color theme="1"/>
      <name val="Chalkduster"/>
      <family val="2"/>
    </font>
    <font>
      <b/>
      <sz val="18"/>
      <color theme="1"/>
      <name val="Chalkduster"/>
      <family val="2"/>
    </font>
    <font>
      <b/>
      <sz val="22"/>
      <color theme="1"/>
      <name val="Chalkduster"/>
      <family val="2"/>
    </font>
    <font>
      <sz val="36"/>
      <color theme="1"/>
      <name val="Chalkduster"/>
      <family val="2"/>
    </font>
    <font>
      <sz val="36"/>
      <color theme="0"/>
      <name val="Chalkduster"/>
      <family val="2"/>
    </font>
    <font>
      <sz val="18"/>
      <color theme="1"/>
      <name val="Calibri"/>
      <family val="2"/>
      <scheme val="minor"/>
    </font>
    <font>
      <sz val="20"/>
      <color theme="1"/>
      <name val="Calibri"/>
      <family val="2"/>
      <scheme val="minor"/>
    </font>
    <font>
      <sz val="22"/>
      <color theme="1"/>
      <name val="Calibri"/>
      <family val="2"/>
      <scheme val="minor"/>
    </font>
    <font>
      <b/>
      <sz val="20"/>
      <color theme="0"/>
      <name val="Calibri"/>
      <family val="2"/>
      <scheme val="minor"/>
    </font>
    <font>
      <sz val="24"/>
      <color theme="1"/>
      <name val="Chalkduster"/>
      <family val="2"/>
    </font>
    <font>
      <b/>
      <sz val="24"/>
      <color theme="1"/>
      <name val="Chalkduster"/>
      <family val="2"/>
    </font>
    <font>
      <sz val="26"/>
      <color theme="1"/>
      <name val="Chalkduster"/>
      <family val="2"/>
    </font>
    <font>
      <b/>
      <sz val="28"/>
      <color theme="1"/>
      <name val="Chalkduster"/>
      <family val="2"/>
    </font>
    <font>
      <b/>
      <sz val="36"/>
      <color theme="1"/>
      <name val="Chalkduster"/>
      <family val="2"/>
    </font>
    <font>
      <b/>
      <sz val="20"/>
      <color rgb="FF000000"/>
      <name val="Poppins Regular"/>
    </font>
    <font>
      <b/>
      <sz val="20"/>
      <color theme="1"/>
      <name val="Poppins Regular"/>
    </font>
    <font>
      <b/>
      <sz val="72"/>
      <color theme="1"/>
      <name val="Chalkduster"/>
      <family val="2"/>
    </font>
    <font>
      <b/>
      <sz val="36"/>
      <color theme="1"/>
      <name val="Poppins Regular"/>
    </font>
    <font>
      <sz val="24"/>
      <color theme="1"/>
      <name val="Calibri"/>
      <family val="2"/>
      <scheme val="minor"/>
    </font>
    <font>
      <b/>
      <sz val="36"/>
      <color theme="0"/>
      <name val="Chalkduster"/>
      <family val="2"/>
    </font>
    <font>
      <b/>
      <sz val="18"/>
      <color rgb="FF008D36"/>
      <name val="Poppins Regular"/>
    </font>
    <font>
      <b/>
      <sz val="24"/>
      <color rgb="FF008D36"/>
      <name val="Calibri (Body)_x0000_"/>
    </font>
    <font>
      <b/>
      <sz val="72"/>
      <color theme="0"/>
      <name val="Chalkduster"/>
      <family val="2"/>
    </font>
    <font>
      <sz val="72"/>
      <color theme="0"/>
      <name val="Calibri"/>
      <family val="2"/>
      <scheme val="minor"/>
    </font>
    <font>
      <b/>
      <sz val="20"/>
      <color rgb="FF000000"/>
      <name val="Tahoma"/>
      <family val="2"/>
    </font>
    <font>
      <sz val="20"/>
      <color rgb="FF000000"/>
      <name val="Tahoma"/>
      <family val="2"/>
    </font>
    <font>
      <b/>
      <sz val="48"/>
      <color rgb="FF000000"/>
      <name val="Tahoma"/>
      <family val="2"/>
    </font>
    <font>
      <sz val="48"/>
      <color rgb="FF000000"/>
      <name val="Tahoma"/>
      <family val="2"/>
    </font>
    <font>
      <b/>
      <sz val="28"/>
      <color rgb="FF000000"/>
      <name val="Poppins"/>
      <family val="2"/>
      <charset val="77"/>
    </font>
    <font>
      <b/>
      <sz val="24"/>
      <color rgb="FF000000"/>
      <name val="Poppins"/>
      <family val="2"/>
      <charset val="77"/>
    </font>
    <font>
      <sz val="24"/>
      <color rgb="FF000000"/>
      <name val="Poppins"/>
      <family val="2"/>
      <charset val="77"/>
    </font>
    <font>
      <b/>
      <sz val="20"/>
      <color rgb="FF000000"/>
      <name val="Poppins"/>
      <family val="2"/>
      <charset val="77"/>
    </font>
    <font>
      <sz val="20"/>
      <color rgb="FF000000"/>
      <name val="Poppins"/>
      <family val="2"/>
      <charset val="77"/>
    </font>
    <font>
      <b/>
      <sz val="22"/>
      <color rgb="FF000000"/>
      <name val="Poppins"/>
      <family val="2"/>
      <charset val="77"/>
    </font>
    <font>
      <sz val="22"/>
      <color rgb="FF000000"/>
      <name val="Poppins"/>
      <family val="2"/>
      <charset val="77"/>
    </font>
    <font>
      <b/>
      <sz val="26"/>
      <color rgb="FF008D36"/>
      <name val="Poppins Regular"/>
    </font>
    <font>
      <b/>
      <sz val="20"/>
      <color rgb="FFFF0000"/>
      <name val="Poppins Regular"/>
    </font>
    <font>
      <sz val="12"/>
      <color theme="0" tint="-4.9989318521683403E-2"/>
      <name val="Calibri"/>
      <family val="2"/>
      <scheme val="minor"/>
    </font>
    <font>
      <b/>
      <sz val="48"/>
      <color theme="0"/>
      <name val="Chalkduster"/>
      <family val="2"/>
    </font>
    <font>
      <b/>
      <sz val="12"/>
      <color rgb="FF000000"/>
      <name val="Tahoma"/>
      <family val="2"/>
    </font>
    <font>
      <sz val="12"/>
      <color rgb="FF000000"/>
      <name val="Tahoma"/>
      <family val="2"/>
    </font>
    <font>
      <sz val="14"/>
      <color rgb="FF000000"/>
      <name val="Tahoma"/>
      <family val="2"/>
    </font>
    <font>
      <b/>
      <sz val="26"/>
      <color theme="1"/>
      <name val="Chalkduster"/>
      <family val="2"/>
    </font>
    <font>
      <b/>
      <sz val="26"/>
      <color theme="1"/>
      <name val="Poppins Regular"/>
    </font>
    <font>
      <sz val="26"/>
      <color theme="0"/>
      <name val="Chalkduster"/>
      <family val="2"/>
    </font>
    <font>
      <sz val="48"/>
      <color theme="0"/>
      <name val="Chalkduster"/>
      <family val="2"/>
    </font>
    <font>
      <sz val="72"/>
      <color theme="1"/>
      <name val="Chalkduster"/>
      <family val="2"/>
    </font>
    <font>
      <sz val="18"/>
      <color rgb="FFFEC900"/>
      <name val="Calibri"/>
      <family val="2"/>
      <scheme val="minor"/>
    </font>
    <font>
      <b/>
      <sz val="48"/>
      <color rgb="FF000000"/>
      <name val="Chalkduster"/>
      <family val="2"/>
    </font>
    <font>
      <sz val="20"/>
      <color theme="1"/>
      <name val="Chalkduster"/>
      <family val="2"/>
    </font>
    <font>
      <sz val="28"/>
      <color theme="0"/>
      <name val="Chalkduster"/>
      <family val="2"/>
    </font>
  </fonts>
  <fills count="3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7"/>
        <bgColor indexed="64"/>
      </patternFill>
    </fill>
    <fill>
      <patternFill patternType="solid">
        <fgColor rgb="FF3AAA35"/>
        <bgColor indexed="64"/>
      </patternFill>
    </fill>
    <fill>
      <patternFill patternType="solid">
        <fgColor rgb="FFF9B233"/>
        <bgColor indexed="64"/>
      </patternFill>
    </fill>
    <fill>
      <patternFill patternType="solid">
        <fgColor rgb="FFF39200"/>
        <bgColor indexed="64"/>
      </patternFill>
    </fill>
    <fill>
      <patternFill patternType="solid">
        <fgColor rgb="FFEA5B0C"/>
        <bgColor indexed="64"/>
      </patternFill>
    </fill>
    <fill>
      <patternFill patternType="solid">
        <fgColor rgb="FF95C11F"/>
        <bgColor indexed="64"/>
      </patternFill>
    </fill>
    <fill>
      <patternFill patternType="solid">
        <fgColor rgb="FFDEDC00"/>
        <bgColor indexed="64"/>
      </patternFill>
    </fill>
    <fill>
      <patternFill patternType="solid">
        <fgColor theme="0" tint="-0.34998626667073579"/>
        <bgColor indexed="64"/>
      </patternFill>
    </fill>
    <fill>
      <patternFill patternType="solid">
        <fgColor rgb="FF008D36"/>
        <bgColor indexed="64"/>
      </patternFill>
    </fill>
    <fill>
      <patternFill patternType="solid">
        <fgColor rgb="FF69B42E"/>
        <bgColor indexed="64"/>
      </patternFill>
    </fill>
    <fill>
      <patternFill patternType="solid">
        <fgColor rgb="FFFFDE00"/>
        <bgColor indexed="64"/>
      </patternFill>
    </fill>
    <fill>
      <patternFill patternType="solid">
        <fgColor rgb="FFFEC900"/>
        <bgColor indexed="64"/>
      </patternFill>
    </fill>
    <fill>
      <patternFill patternType="solid">
        <fgColor rgb="FFF99E33"/>
        <bgColor indexed="64"/>
      </patternFill>
    </fill>
    <fill>
      <patternFill patternType="solid">
        <fgColor rgb="FFBE162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011893"/>
        <bgColor indexed="64"/>
      </patternFill>
    </fill>
    <fill>
      <patternFill patternType="solid">
        <fgColor rgb="FFC0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0000"/>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0" tint="-0.49998474074526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theme="1"/>
      </left>
      <right style="medium">
        <color theme="1"/>
      </right>
      <top style="medium">
        <color theme="1"/>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
    <xf numFmtId="0" fontId="0" fillId="0" borderId="0"/>
  </cellStyleXfs>
  <cellXfs count="228">
    <xf numFmtId="0" fontId="0" fillId="0" borderId="0" xfId="0"/>
    <xf numFmtId="0" fontId="0" fillId="2" borderId="0" xfId="0" applyFill="1"/>
    <xf numFmtId="0" fontId="1" fillId="2" borderId="0" xfId="0" applyFont="1" applyFill="1" applyAlignment="1">
      <alignment wrapText="1"/>
    </xf>
    <xf numFmtId="0" fontId="3" fillId="2" borderId="0" xfId="0" applyFont="1" applyFill="1" applyAlignment="1">
      <alignment horizontal="center"/>
    </xf>
    <xf numFmtId="0" fontId="1" fillId="2" borderId="0" xfId="0" applyFont="1" applyFill="1" applyAlignment="1">
      <alignment horizontal="center" vertical="center"/>
    </xf>
    <xf numFmtId="0" fontId="1" fillId="0" borderId="1" xfId="0" applyFont="1" applyBorder="1" applyAlignment="1">
      <alignment horizontal="center" vertical="center"/>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1" fillId="2" borderId="0" xfId="0" applyFont="1" applyFill="1" applyAlignment="1">
      <alignment horizontal="center" vertical="center" wrapText="1"/>
    </xf>
    <xf numFmtId="0" fontId="0" fillId="2" borderId="3" xfId="0" applyFill="1" applyBorder="1" applyAlignment="1">
      <alignment wrapText="1"/>
    </xf>
    <xf numFmtId="0" fontId="0" fillId="2" borderId="0" xfId="0" applyFont="1" applyFill="1"/>
    <xf numFmtId="0" fontId="0" fillId="2" borderId="3" xfId="0" applyFont="1" applyFill="1" applyBorder="1" applyAlignment="1">
      <alignment horizontal="center"/>
    </xf>
    <xf numFmtId="0" fontId="0" fillId="2" borderId="1" xfId="0" applyFont="1" applyFill="1" applyBorder="1" applyAlignment="1">
      <alignment horizontal="center"/>
    </xf>
    <xf numFmtId="0" fontId="0" fillId="2" borderId="0" xfId="0" applyFill="1" applyAlignment="1">
      <alignment vertical="top"/>
    </xf>
    <xf numFmtId="0" fontId="1" fillId="2" borderId="2" xfId="0" applyFont="1" applyFill="1" applyBorder="1" applyAlignment="1">
      <alignment vertical="top" wrapText="1"/>
    </xf>
    <xf numFmtId="0" fontId="0" fillId="2" borderId="0" xfId="0" applyFill="1" applyAlignment="1">
      <alignment wrapText="1"/>
    </xf>
    <xf numFmtId="0" fontId="0" fillId="0" borderId="3" xfId="0" applyFont="1" applyBorder="1" applyAlignment="1">
      <alignment horizontal="center" vertical="center" wrapText="1"/>
    </xf>
    <xf numFmtId="0" fontId="1" fillId="0" borderId="2" xfId="0" applyFont="1" applyFill="1" applyBorder="1" applyAlignment="1">
      <alignment horizontal="center" vertical="center" textRotation="135"/>
    </xf>
    <xf numFmtId="0" fontId="0" fillId="0" borderId="0" xfId="0" applyFill="1"/>
    <xf numFmtId="0" fontId="0" fillId="0" borderId="5" xfId="0" applyBorder="1" applyAlignment="1">
      <alignment horizontal="center" vertical="center" textRotation="135"/>
    </xf>
    <xf numFmtId="0" fontId="1" fillId="2" borderId="0" xfId="0" applyFont="1" applyFill="1"/>
    <xf numFmtId="0" fontId="1" fillId="0" borderId="2" xfId="0" applyFont="1" applyFill="1" applyBorder="1" applyAlignment="1">
      <alignment horizontal="center" vertical="center" textRotation="134"/>
    </xf>
    <xf numFmtId="0" fontId="0" fillId="0" borderId="0" xfId="0" applyFill="1" applyBorder="1"/>
    <xf numFmtId="0" fontId="0" fillId="0" borderId="5" xfId="0" applyFill="1" applyBorder="1"/>
    <xf numFmtId="0" fontId="0" fillId="0" borderId="5" xfId="0" applyBorder="1" applyAlignment="1">
      <alignment vertical="center" textRotation="135"/>
    </xf>
    <xf numFmtId="0" fontId="1" fillId="0" borderId="4" xfId="0" applyFont="1" applyFill="1" applyBorder="1" applyAlignment="1">
      <alignment vertical="center" textRotation="135"/>
    </xf>
    <xf numFmtId="0" fontId="0" fillId="0" borderId="0" xfId="0" pivotButton="1"/>
    <xf numFmtId="0" fontId="0" fillId="0" borderId="0" xfId="0" applyAlignment="1">
      <alignment horizontal="left"/>
    </xf>
    <xf numFmtId="0" fontId="0" fillId="0" borderId="0" xfId="0" applyNumberFormat="1"/>
    <xf numFmtId="0" fontId="1" fillId="2" borderId="0" xfId="0" applyFont="1" applyFill="1" applyAlignment="1">
      <alignment vertical="top"/>
    </xf>
    <xf numFmtId="0" fontId="0" fillId="0" borderId="6" xfId="0" applyBorder="1" applyAlignment="1">
      <alignment vertical="center" textRotation="135"/>
    </xf>
    <xf numFmtId="0" fontId="1" fillId="0" borderId="6" xfId="0" applyFont="1" applyBorder="1" applyAlignment="1">
      <alignment vertical="center" textRotation="135"/>
    </xf>
    <xf numFmtId="0" fontId="1" fillId="2" borderId="2" xfId="0" applyFont="1" applyFill="1" applyBorder="1" applyAlignment="1">
      <alignment horizontal="center" vertical="top" wrapText="1"/>
    </xf>
    <xf numFmtId="1" fontId="1" fillId="0" borderId="3" xfId="0" applyNumberFormat="1" applyFont="1" applyBorder="1" applyAlignment="1">
      <alignment horizontal="center" vertical="center"/>
    </xf>
    <xf numFmtId="0" fontId="5" fillId="0" borderId="0" xfId="0" applyFont="1" applyBorder="1" applyAlignment="1">
      <alignment vertical="center"/>
    </xf>
    <xf numFmtId="0" fontId="0" fillId="0" borderId="0" xfId="0" applyFont="1" applyBorder="1"/>
    <xf numFmtId="1" fontId="0" fillId="0" borderId="0" xfId="0" applyNumberFormat="1" applyFont="1" applyBorder="1"/>
    <xf numFmtId="0" fontId="0" fillId="0" borderId="0" xfId="0" applyFont="1" applyFill="1" applyBorder="1"/>
    <xf numFmtId="1" fontId="0" fillId="0" borderId="0" xfId="0" applyNumberFormat="1" applyFont="1" applyFill="1" applyBorder="1"/>
    <xf numFmtId="0" fontId="1" fillId="0" borderId="0" xfId="0" applyFont="1" applyFill="1" applyBorder="1" applyAlignment="1">
      <alignment vertical="top" wrapText="1"/>
    </xf>
    <xf numFmtId="0" fontId="1" fillId="0" borderId="0" xfId="0" applyFont="1" applyFill="1" applyBorder="1" applyAlignment="1">
      <alignment horizontal="center" vertical="top" wrapText="1"/>
    </xf>
    <xf numFmtId="0" fontId="5" fillId="3" borderId="7" xfId="0" applyFont="1" applyFill="1" applyBorder="1" applyAlignment="1">
      <alignment vertical="center" wrapText="1"/>
    </xf>
    <xf numFmtId="0" fontId="0" fillId="2" borderId="3" xfId="0" applyFill="1" applyBorder="1" applyAlignment="1">
      <alignment vertical="top" wrapText="1"/>
    </xf>
    <xf numFmtId="0" fontId="0" fillId="2" borderId="1" xfId="0" applyFont="1" applyFill="1" applyBorder="1" applyAlignment="1">
      <alignment horizontal="center" vertical="top"/>
    </xf>
    <xf numFmtId="0" fontId="0" fillId="0" borderId="3" xfId="0" applyFont="1" applyBorder="1" applyAlignment="1">
      <alignment horizontal="center" vertical="top" wrapText="1"/>
    </xf>
    <xf numFmtId="0" fontId="0" fillId="2" borderId="3" xfId="0" applyFont="1" applyFill="1" applyBorder="1" applyAlignment="1">
      <alignment horizontal="center" vertical="top"/>
    </xf>
    <xf numFmtId="1" fontId="1" fillId="0" borderId="3" xfId="0" applyNumberFormat="1" applyFont="1" applyBorder="1" applyAlignment="1">
      <alignment horizontal="center" vertical="top"/>
    </xf>
    <xf numFmtId="0" fontId="1" fillId="0" borderId="1" xfId="0" applyFont="1" applyBorder="1" applyAlignment="1">
      <alignment horizontal="center" vertical="top"/>
    </xf>
    <xf numFmtId="0" fontId="6" fillId="2" borderId="1" xfId="0" applyFont="1" applyFill="1" applyBorder="1" applyAlignment="1">
      <alignment horizontal="center"/>
    </xf>
    <xf numFmtId="0" fontId="7" fillId="2" borderId="0" xfId="0" applyFont="1" applyFill="1" applyAlignment="1">
      <alignment vertical="top" wrapText="1"/>
    </xf>
    <xf numFmtId="0" fontId="0" fillId="0" borderId="0" xfId="0" applyAlignment="1">
      <alignment wrapText="1"/>
    </xf>
    <xf numFmtId="0" fontId="12" fillId="2" borderId="0" xfId="0" applyFont="1" applyFill="1"/>
    <xf numFmtId="0" fontId="8" fillId="2" borderId="12" xfId="0" applyFont="1" applyFill="1" applyBorder="1" applyAlignment="1">
      <alignment horizontal="center" vertical="center" wrapText="1"/>
    </xf>
    <xf numFmtId="0" fontId="14" fillId="9" borderId="16" xfId="0" applyFont="1" applyFill="1" applyBorder="1" applyAlignment="1">
      <alignment horizontal="center" vertical="center" wrapText="1"/>
    </xf>
    <xf numFmtId="0" fontId="14" fillId="10" borderId="16"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10" borderId="15"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7" fillId="2" borderId="12" xfId="0" applyFont="1" applyFill="1" applyBorder="1" applyAlignment="1">
      <alignment horizontal="center" wrapText="1"/>
    </xf>
    <xf numFmtId="0" fontId="0" fillId="2" borderId="0" xfId="0" applyFill="1" applyBorder="1" applyAlignment="1">
      <alignment vertical="top"/>
    </xf>
    <xf numFmtId="1" fontId="18" fillId="2" borderId="7" xfId="0" applyNumberFormat="1" applyFont="1" applyFill="1" applyBorder="1" applyAlignment="1">
      <alignment horizontal="center" vertical="center" wrapText="1"/>
    </xf>
    <xf numFmtId="0" fontId="0" fillId="11" borderId="0" xfId="0" applyFill="1"/>
    <xf numFmtId="0" fontId="1" fillId="11" borderId="0" xfId="0" applyFont="1" applyFill="1"/>
    <xf numFmtId="0" fontId="14" fillId="2" borderId="12" xfId="0" applyFont="1" applyFill="1" applyBorder="1" applyAlignment="1">
      <alignment horizontal="center" wrapText="1"/>
    </xf>
    <xf numFmtId="0" fontId="0" fillId="2" borderId="12" xfId="0" applyFill="1" applyBorder="1" applyAlignment="1">
      <alignment horizontal="center" vertical="center"/>
    </xf>
    <xf numFmtId="0" fontId="0" fillId="2" borderId="0" xfId="0" applyFill="1" applyBorder="1"/>
    <xf numFmtId="0" fontId="14" fillId="2" borderId="7" xfId="0" applyFont="1" applyFill="1" applyBorder="1" applyAlignment="1">
      <alignment horizontal="center" wrapText="1"/>
    </xf>
    <xf numFmtId="1" fontId="18" fillId="2" borderId="7" xfId="0" applyNumberFormat="1" applyFont="1" applyFill="1" applyBorder="1" applyAlignment="1">
      <alignment horizontal="center" vertical="center"/>
    </xf>
    <xf numFmtId="0" fontId="15" fillId="12" borderId="13" xfId="0" applyFont="1" applyFill="1" applyBorder="1" applyAlignment="1">
      <alignment horizontal="center" vertical="center" wrapText="1"/>
    </xf>
    <xf numFmtId="0" fontId="14" fillId="12" borderId="14" xfId="0" applyFont="1" applyFill="1" applyBorder="1" applyAlignment="1">
      <alignment horizontal="center" vertical="center" wrapText="1"/>
    </xf>
    <xf numFmtId="0" fontId="15" fillId="13" borderId="15" xfId="0" applyFont="1" applyFill="1" applyBorder="1" applyAlignment="1">
      <alignment horizontal="center" vertical="center" wrapText="1"/>
    </xf>
    <xf numFmtId="0" fontId="14" fillId="13" borderId="16" xfId="0" applyFont="1" applyFill="1" applyBorder="1" applyAlignment="1">
      <alignment horizontal="center" vertical="center" wrapText="1"/>
    </xf>
    <xf numFmtId="0" fontId="15" fillId="14" borderId="15"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9"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9" fillId="16" borderId="15" xfId="0" applyFont="1" applyFill="1" applyBorder="1" applyAlignment="1">
      <alignment horizontal="center" vertical="center" wrapText="1"/>
    </xf>
    <xf numFmtId="0" fontId="14" fillId="16" borderId="16" xfId="0" applyFont="1" applyFill="1" applyBorder="1" applyAlignment="1">
      <alignment horizontal="center" vertical="center" wrapText="1"/>
    </xf>
    <xf numFmtId="0" fontId="15" fillId="17" borderId="17" xfId="0" applyFont="1" applyFill="1" applyBorder="1" applyAlignment="1">
      <alignment horizontal="center" vertical="center" wrapText="1"/>
    </xf>
    <xf numFmtId="0" fontId="14" fillId="17" borderId="18" xfId="0" applyFont="1" applyFill="1" applyBorder="1" applyAlignment="1">
      <alignment horizontal="center" vertical="center" wrapText="1"/>
    </xf>
    <xf numFmtId="0" fontId="0" fillId="11" borderId="0" xfId="0" applyFont="1" applyFill="1"/>
    <xf numFmtId="0" fontId="1" fillId="11" borderId="0" xfId="0" applyFont="1" applyFill="1" applyAlignment="1">
      <alignment horizontal="center" vertical="center"/>
    </xf>
    <xf numFmtId="0" fontId="0" fillId="11" borderId="0" xfId="0" applyFill="1" applyAlignment="1">
      <alignment wrapText="1"/>
    </xf>
    <xf numFmtId="0" fontId="11" fillId="11" borderId="0" xfId="0" applyFont="1" applyFill="1"/>
    <xf numFmtId="0" fontId="7" fillId="11" borderId="19" xfId="0" applyFont="1" applyFill="1" applyBorder="1" applyAlignment="1">
      <alignment horizontal="center" vertical="center" textRotation="134"/>
    </xf>
    <xf numFmtId="0" fontId="0" fillId="11" borderId="0" xfId="0" applyFill="1" applyBorder="1" applyAlignment="1">
      <alignment vertical="top"/>
    </xf>
    <xf numFmtId="0" fontId="1" fillId="11" borderId="0" xfId="0" applyFont="1" applyFill="1" applyAlignment="1">
      <alignment vertical="top"/>
    </xf>
    <xf numFmtId="0" fontId="24" fillId="2" borderId="21" xfId="0" applyFont="1" applyFill="1" applyBorder="1" applyAlignment="1">
      <alignment horizontal="center" vertical="center" wrapText="1"/>
    </xf>
    <xf numFmtId="0" fontId="14" fillId="2" borderId="0" xfId="0" applyFont="1" applyFill="1" applyBorder="1" applyAlignment="1">
      <alignment horizontal="center" wrapText="1"/>
    </xf>
    <xf numFmtId="0" fontId="43" fillId="0" borderId="3" xfId="0" applyFont="1" applyBorder="1" applyAlignment="1">
      <alignment horizontal="center" vertical="center" wrapText="1"/>
    </xf>
    <xf numFmtId="0" fontId="43" fillId="0" borderId="1" xfId="0" applyFont="1" applyBorder="1" applyAlignment="1">
      <alignment horizontal="center" vertical="center"/>
    </xf>
    <xf numFmtId="1" fontId="43" fillId="0" borderId="3" xfId="0" applyNumberFormat="1" applyFont="1" applyBorder="1" applyAlignment="1">
      <alignment horizontal="center" vertical="center"/>
    </xf>
    <xf numFmtId="0" fontId="43" fillId="0" borderId="3" xfId="0" applyFont="1" applyBorder="1" applyAlignment="1">
      <alignment horizontal="center" vertical="top" wrapText="1"/>
    </xf>
    <xf numFmtId="0" fontId="34" fillId="12" borderId="0" xfId="0" applyFont="1" applyFill="1" applyAlignment="1">
      <alignment horizontal="center"/>
    </xf>
    <xf numFmtId="0" fontId="0" fillId="0" borderId="0" xfId="0" applyAlignment="1">
      <alignment horizontal="center"/>
    </xf>
    <xf numFmtId="0" fontId="0" fillId="0" borderId="0" xfId="0" applyNumberFormat="1" applyAlignment="1">
      <alignment horizontal="center"/>
    </xf>
    <xf numFmtId="0" fontId="32" fillId="0" borderId="0" xfId="0" applyNumberFormat="1" applyFont="1" applyAlignment="1">
      <alignment horizontal="center" vertical="center"/>
    </xf>
    <xf numFmtId="0" fontId="32" fillId="0" borderId="0" xfId="0" applyNumberFormat="1" applyFont="1" applyAlignment="1">
      <alignment vertical="center"/>
    </xf>
    <xf numFmtId="0" fontId="0" fillId="0" borderId="0" xfId="0" applyAlignment="1">
      <alignment horizontal="center" wrapText="1"/>
    </xf>
    <xf numFmtId="0" fontId="32" fillId="0" borderId="1" xfId="0" applyNumberFormat="1" applyFont="1" applyBorder="1" applyAlignment="1">
      <alignment horizontal="center" vertical="center"/>
    </xf>
    <xf numFmtId="0" fontId="28" fillId="2" borderId="9" xfId="0" applyFont="1" applyFill="1" applyBorder="1" applyAlignment="1">
      <alignment vertical="center" wrapText="1"/>
    </xf>
    <xf numFmtId="0" fontId="28" fillId="2" borderId="8" xfId="0" applyFont="1" applyFill="1" applyBorder="1" applyAlignment="1">
      <alignment vertical="center" wrapText="1"/>
    </xf>
    <xf numFmtId="0" fontId="28" fillId="2" borderId="10" xfId="0" applyFont="1" applyFill="1" applyBorder="1" applyAlignment="1">
      <alignment vertical="center" wrapText="1"/>
    </xf>
    <xf numFmtId="0" fontId="31" fillId="2" borderId="0" xfId="0" applyFont="1" applyFill="1" applyAlignment="1">
      <alignment wrapText="1"/>
    </xf>
    <xf numFmtId="0" fontId="31" fillId="0" borderId="0" xfId="0" applyFont="1" applyAlignment="1">
      <alignment horizontal="left" wrapText="1"/>
    </xf>
    <xf numFmtId="0" fontId="31" fillId="0" borderId="0" xfId="0" applyFont="1" applyAlignment="1">
      <alignment wrapText="1"/>
    </xf>
    <xf numFmtId="1" fontId="42" fillId="0" borderId="22" xfId="0" applyNumberFormat="1" applyFont="1" applyBorder="1" applyAlignment="1">
      <alignment horizontal="center" vertical="center"/>
    </xf>
    <xf numFmtId="0" fontId="36" fillId="16" borderId="2" xfId="0" applyFont="1" applyFill="1" applyBorder="1" applyAlignment="1">
      <alignment horizontal="center" vertical="center" textRotation="135" wrapText="1"/>
    </xf>
    <xf numFmtId="0" fontId="27" fillId="2" borderId="21" xfId="0" applyFont="1" applyFill="1" applyBorder="1" applyAlignment="1">
      <alignment vertical="center" wrapText="1"/>
    </xf>
    <xf numFmtId="0" fontId="28" fillId="2" borderId="5"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46" fillId="11" borderId="0" xfId="0" applyFont="1" applyFill="1" applyAlignment="1">
      <alignment horizontal="center" vertical="center" wrapText="1"/>
    </xf>
    <xf numFmtId="0" fontId="47" fillId="2" borderId="0" xfId="0" applyFont="1" applyFill="1" applyAlignment="1">
      <alignment horizontal="center" vertical="center"/>
    </xf>
    <xf numFmtId="0" fontId="14" fillId="2" borderId="12" xfId="0" applyFont="1" applyFill="1" applyBorder="1" applyAlignment="1">
      <alignment vertical="center" wrapText="1"/>
    </xf>
    <xf numFmtId="0" fontId="36" fillId="2" borderId="7" xfId="0" applyFont="1" applyFill="1" applyBorder="1" applyAlignment="1">
      <alignment vertical="center" wrapText="1"/>
    </xf>
    <xf numFmtId="0" fontId="0" fillId="2" borderId="7" xfId="0" applyFill="1" applyBorder="1"/>
    <xf numFmtId="0" fontId="49" fillId="11" borderId="0" xfId="0" applyFont="1" applyFill="1" applyAlignment="1">
      <alignment wrapText="1"/>
    </xf>
    <xf numFmtId="0" fontId="38" fillId="16" borderId="19" xfId="0" applyFont="1" applyFill="1" applyBorder="1" applyAlignment="1">
      <alignment horizontal="center" vertical="center" textRotation="135" wrapText="1"/>
    </xf>
    <xf numFmtId="0" fontId="38" fillId="7" borderId="19" xfId="0" applyFont="1" applyFill="1" applyBorder="1" applyAlignment="1">
      <alignment horizontal="center" vertical="center" textRotation="135" wrapText="1"/>
    </xf>
    <xf numFmtId="0" fontId="36" fillId="2" borderId="12" xfId="0" applyFont="1" applyFill="1" applyBorder="1"/>
    <xf numFmtId="0" fontId="0" fillId="4" borderId="0" xfId="0" applyFill="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16" fillId="2" borderId="0" xfId="0" applyFont="1" applyFill="1" applyBorder="1"/>
    <xf numFmtId="0" fontId="0" fillId="2" borderId="31" xfId="0" applyFill="1" applyBorder="1"/>
    <xf numFmtId="0" fontId="18" fillId="2" borderId="0" xfId="0" applyFont="1" applyFill="1" applyBorder="1" applyAlignment="1"/>
    <xf numFmtId="0" fontId="18" fillId="2" borderId="0" xfId="0" applyFont="1" applyFill="1" applyBorder="1" applyAlignment="1">
      <alignment horizontal="left"/>
    </xf>
    <xf numFmtId="0" fontId="0" fillId="2" borderId="32" xfId="0" applyFill="1" applyBorder="1"/>
    <xf numFmtId="0" fontId="0" fillId="2" borderId="33" xfId="0" applyFill="1" applyBorder="1"/>
    <xf numFmtId="0" fontId="0" fillId="2" borderId="34" xfId="0" applyFill="1" applyBorder="1"/>
    <xf numFmtId="0" fontId="61" fillId="2" borderId="0" xfId="0" applyFont="1" applyFill="1" applyBorder="1" applyAlignment="1">
      <alignment horizontal="left" vertical="center"/>
    </xf>
    <xf numFmtId="0" fontId="0" fillId="24" borderId="0" xfId="0" applyFill="1"/>
    <xf numFmtId="0" fontId="41" fillId="0" borderId="0" xfId="0" applyFont="1" applyAlignment="1">
      <alignment horizontal="left" wrapText="1"/>
    </xf>
    <xf numFmtId="0" fontId="62" fillId="2" borderId="26" xfId="0" applyFont="1" applyFill="1" applyBorder="1" applyAlignment="1">
      <alignment horizontal="right" wrapText="1"/>
    </xf>
    <xf numFmtId="0" fontId="0" fillId="26" borderId="0" xfId="0" applyFill="1"/>
    <xf numFmtId="0" fontId="24" fillId="2" borderId="24" xfId="0" applyFont="1" applyFill="1" applyBorder="1" applyAlignment="1">
      <alignment horizontal="center" vertical="center" wrapText="1"/>
    </xf>
    <xf numFmtId="14" fontId="0" fillId="21" borderId="36" xfId="0" applyNumberFormat="1" applyFill="1" applyBorder="1"/>
    <xf numFmtId="14" fontId="0" fillId="21" borderId="37" xfId="0" applyNumberFormat="1" applyFill="1" applyBorder="1"/>
    <xf numFmtId="14" fontId="0" fillId="21" borderId="38" xfId="0" applyNumberFormat="1" applyFill="1" applyBorder="1"/>
    <xf numFmtId="0" fontId="63" fillId="27" borderId="35" xfId="0" applyFont="1" applyFill="1" applyBorder="1"/>
    <xf numFmtId="0" fontId="63" fillId="2" borderId="35" xfId="0" applyFont="1" applyFill="1" applyBorder="1"/>
    <xf numFmtId="0" fontId="36" fillId="0" borderId="20" xfId="0" applyFont="1" applyFill="1" applyBorder="1" applyAlignment="1">
      <alignment horizontal="center" vertical="center" textRotation="135" wrapText="1"/>
    </xf>
    <xf numFmtId="0" fontId="36" fillId="18" borderId="4" xfId="0" applyFont="1" applyFill="1" applyBorder="1" applyAlignment="1">
      <alignment vertical="center" textRotation="135" wrapText="1"/>
    </xf>
    <xf numFmtId="0" fontId="44" fillId="18" borderId="5" xfId="0" applyFont="1" applyFill="1" applyBorder="1" applyAlignment="1">
      <alignment vertical="center" textRotation="135"/>
    </xf>
    <xf numFmtId="0" fontId="36" fillId="19" borderId="4" xfId="0" applyFont="1" applyFill="1" applyBorder="1" applyAlignment="1">
      <alignment vertical="center" textRotation="135" wrapText="1"/>
    </xf>
    <xf numFmtId="0" fontId="35" fillId="19" borderId="5" xfId="0" applyFont="1" applyFill="1" applyBorder="1" applyAlignment="1">
      <alignment horizontal="center" vertical="center" textRotation="135" wrapText="1"/>
    </xf>
    <xf numFmtId="0" fontId="36" fillId="19" borderId="2" xfId="0" applyFont="1" applyFill="1" applyBorder="1" applyAlignment="1">
      <alignment horizontal="center" vertical="center" textRotation="135" wrapText="1"/>
    </xf>
    <xf numFmtId="0" fontId="36" fillId="2" borderId="3"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9" fillId="2" borderId="26" xfId="0" applyFont="1" applyFill="1" applyBorder="1" applyAlignment="1">
      <alignment wrapText="1"/>
    </xf>
    <xf numFmtId="0" fontId="64" fillId="20" borderId="21" xfId="0" applyFont="1" applyFill="1" applyBorder="1" applyAlignment="1">
      <alignment horizontal="center" vertical="center" wrapText="1"/>
    </xf>
    <xf numFmtId="49" fontId="40" fillId="3" borderId="3" xfId="0" applyNumberFormat="1" applyFont="1" applyFill="1" applyBorder="1" applyAlignment="1">
      <alignment horizontal="center" vertical="center" wrapText="1"/>
    </xf>
    <xf numFmtId="0" fontId="26" fillId="2" borderId="2" xfId="0" applyFont="1" applyFill="1" applyBorder="1" applyAlignment="1">
      <alignment horizontal="center" vertical="center" wrapText="1"/>
    </xf>
    <xf numFmtId="0" fontId="30" fillId="2" borderId="0" xfId="0" applyFont="1" applyFill="1" applyBorder="1" applyAlignment="1">
      <alignment horizontal="center"/>
    </xf>
    <xf numFmtId="0" fontId="29" fillId="2" borderId="0" xfId="0" applyFont="1" applyFill="1" applyBorder="1" applyAlignment="1">
      <alignment horizontal="left"/>
    </xf>
    <xf numFmtId="0" fontId="69" fillId="2" borderId="0" xfId="0" applyFont="1" applyFill="1"/>
    <xf numFmtId="0" fontId="42" fillId="2" borderId="27" xfId="0" applyFont="1" applyFill="1" applyBorder="1" applyAlignment="1">
      <alignment vertical="center"/>
    </xf>
    <xf numFmtId="0" fontId="1" fillId="2" borderId="28" xfId="0" applyFont="1" applyFill="1" applyBorder="1" applyAlignment="1">
      <alignment horizontal="center" vertical="center"/>
    </xf>
    <xf numFmtId="0" fontId="49" fillId="2" borderId="29" xfId="0" applyFont="1" applyFill="1" applyBorder="1" applyAlignment="1">
      <alignment wrapText="1"/>
    </xf>
    <xf numFmtId="0" fontId="0" fillId="2" borderId="39" xfId="0" applyFill="1" applyBorder="1"/>
    <xf numFmtId="0" fontId="48" fillId="23" borderId="24" xfId="0" applyFont="1" applyFill="1" applyBorder="1" applyAlignment="1">
      <alignment horizontal="left" vertical="center"/>
    </xf>
    <xf numFmtId="0" fontId="48" fillId="23" borderId="25" xfId="0" applyFont="1" applyFill="1" applyBorder="1" applyAlignment="1">
      <alignment horizontal="left" vertical="center"/>
    </xf>
    <xf numFmtId="0" fontId="48" fillId="23" borderId="40" xfId="0" applyFont="1" applyFill="1" applyBorder="1" applyAlignment="1">
      <alignment horizontal="left" vertical="center"/>
    </xf>
    <xf numFmtId="0" fontId="41" fillId="0" borderId="0" xfId="0" applyFont="1" applyAlignment="1">
      <alignment horizontal="left" indent="1"/>
    </xf>
    <xf numFmtId="0" fontId="0" fillId="24" borderId="0" xfId="0" applyFill="1" applyAlignment="1">
      <alignment wrapText="1"/>
    </xf>
    <xf numFmtId="0" fontId="72" fillId="0" borderId="0" xfId="0" pivotButton="1" applyFont="1" applyAlignment="1">
      <alignment wrapText="1"/>
    </xf>
    <xf numFmtId="0" fontId="37" fillId="15" borderId="0" xfId="0" applyFont="1" applyFill="1" applyAlignment="1">
      <alignment horizontal="left" wrapText="1"/>
    </xf>
    <xf numFmtId="0" fontId="37" fillId="5" borderId="0" xfId="0" applyFont="1" applyFill="1" applyAlignment="1">
      <alignment horizontal="left" wrapText="1"/>
    </xf>
    <xf numFmtId="0" fontId="37" fillId="6" borderId="0" xfId="0" applyFont="1" applyFill="1" applyAlignment="1">
      <alignment horizontal="left" wrapText="1"/>
    </xf>
    <xf numFmtId="0" fontId="70" fillId="9" borderId="0" xfId="0" applyFont="1" applyFill="1" applyAlignment="1">
      <alignment horizontal="left" wrapText="1"/>
    </xf>
    <xf numFmtId="0" fontId="37" fillId="8" borderId="0" xfId="0" applyFont="1" applyFill="1" applyAlignment="1">
      <alignment horizontal="left" wrapText="1"/>
    </xf>
    <xf numFmtId="0" fontId="70" fillId="25" borderId="0" xfId="0" applyFont="1" applyFill="1" applyAlignment="1">
      <alignment horizontal="left" wrapText="1"/>
    </xf>
    <xf numFmtId="0" fontId="70" fillId="7" borderId="0" xfId="0" applyFont="1" applyFill="1" applyAlignment="1">
      <alignment horizontal="left" wrapText="1"/>
    </xf>
    <xf numFmtId="0" fontId="70" fillId="13" borderId="0" xfId="0" applyFont="1" applyFill="1" applyAlignment="1">
      <alignment horizontal="left" wrapText="1"/>
    </xf>
    <xf numFmtId="0" fontId="71" fillId="14" borderId="0" xfId="0" applyFont="1" applyFill="1" applyAlignment="1">
      <alignment horizontal="left" wrapText="1"/>
    </xf>
    <xf numFmtId="0" fontId="33" fillId="0" borderId="0" xfId="0" applyFont="1" applyAlignment="1">
      <alignment horizontal="center" indent="2"/>
    </xf>
    <xf numFmtId="0" fontId="33" fillId="0" borderId="0" xfId="0" applyFont="1" applyAlignment="1">
      <alignment horizontal="center" wrapText="1"/>
    </xf>
    <xf numFmtId="1" fontId="0" fillId="0" borderId="0" xfId="0" applyNumberFormat="1" applyAlignment="1">
      <alignment horizontal="center" wrapText="1"/>
    </xf>
    <xf numFmtId="0" fontId="45" fillId="22"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1" fontId="0" fillId="0" borderId="0" xfId="0" applyNumberFormat="1" applyAlignment="1">
      <alignment horizontal="left" vertical="center"/>
    </xf>
    <xf numFmtId="1" fontId="0" fillId="0" borderId="0" xfId="0" applyNumberFormat="1" applyAlignment="1">
      <alignment horizontal="left" vertical="center" wrapText="1"/>
    </xf>
    <xf numFmtId="0" fontId="33" fillId="0" borderId="0" xfId="0" applyFont="1" applyAlignment="1">
      <alignment horizontal="left" vertical="center" wrapText="1"/>
    </xf>
    <xf numFmtId="0" fontId="8" fillId="0" borderId="0" xfId="0" applyFont="1" applyAlignment="1">
      <alignment horizontal="left" indent="4"/>
    </xf>
    <xf numFmtId="0" fontId="31" fillId="29" borderId="0" xfId="0" applyFont="1" applyFill="1" applyBorder="1"/>
    <xf numFmtId="0" fontId="31" fillId="19" borderId="0" xfId="0" applyFont="1" applyFill="1" applyBorder="1"/>
    <xf numFmtId="0" fontId="31" fillId="2" borderId="23" xfId="0" applyFont="1" applyFill="1" applyBorder="1"/>
    <xf numFmtId="0" fontId="31" fillId="2" borderId="11" xfId="0" applyFont="1" applyFill="1" applyBorder="1"/>
    <xf numFmtId="0" fontId="73" fillId="30" borderId="43" xfId="0" applyFont="1" applyFill="1" applyBorder="1"/>
    <xf numFmtId="0" fontId="31" fillId="29" borderId="43" xfId="0" applyFont="1" applyFill="1" applyBorder="1"/>
    <xf numFmtId="0" fontId="31" fillId="31" borderId="43" xfId="0" applyFont="1" applyFill="1" applyBorder="1"/>
    <xf numFmtId="0" fontId="38" fillId="2" borderId="19" xfId="0" applyFont="1" applyFill="1" applyBorder="1" applyAlignment="1">
      <alignment horizontal="center" vertical="center" textRotation="135" wrapText="1"/>
    </xf>
    <xf numFmtId="49" fontId="24" fillId="2" borderId="10" xfId="0" applyNumberFormat="1" applyFont="1" applyFill="1" applyBorder="1" applyAlignment="1">
      <alignment vertical="center" wrapText="1"/>
    </xf>
    <xf numFmtId="49" fontId="74" fillId="3" borderId="10" xfId="0" applyNumberFormat="1" applyFont="1" applyFill="1" applyBorder="1" applyAlignment="1">
      <alignment vertical="center" wrapText="1"/>
    </xf>
    <xf numFmtId="49" fontId="74" fillId="3" borderId="22" xfId="0" applyNumberFormat="1" applyFont="1" applyFill="1" applyBorder="1" applyAlignment="1">
      <alignment vertical="center" wrapText="1"/>
    </xf>
    <xf numFmtId="49" fontId="24" fillId="2" borderId="22" xfId="0" applyNumberFormat="1" applyFont="1" applyFill="1" applyBorder="1" applyAlignment="1">
      <alignment vertical="center" wrapText="1"/>
    </xf>
    <xf numFmtId="0" fontId="24" fillId="2" borderId="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19" borderId="2" xfId="0" applyFont="1" applyFill="1" applyBorder="1" applyAlignment="1">
      <alignment horizontal="center" vertical="center" wrapText="1"/>
    </xf>
    <xf numFmtId="0" fontId="7" fillId="0" borderId="0" xfId="0" applyFont="1" applyAlignment="1">
      <alignment horizontal="center" indent="3"/>
    </xf>
    <xf numFmtId="0" fontId="3" fillId="0" borderId="1" xfId="0" applyFont="1" applyBorder="1" applyAlignment="1">
      <alignment horizontal="left" vertical="center" wrapText="1" indent="1"/>
    </xf>
    <xf numFmtId="0" fontId="75" fillId="29" borderId="0" xfId="0" applyFont="1" applyFill="1" applyBorder="1" applyAlignment="1">
      <alignment horizontal="left" vertical="center"/>
    </xf>
    <xf numFmtId="0" fontId="75" fillId="19" borderId="0" xfId="0" applyFont="1" applyFill="1" applyBorder="1" applyAlignment="1">
      <alignment horizontal="left" vertical="center"/>
    </xf>
    <xf numFmtId="0" fontId="31" fillId="31" borderId="0" xfId="0" applyFont="1" applyFill="1" applyBorder="1"/>
    <xf numFmtId="0" fontId="68" fillId="2" borderId="0" xfId="0" applyFont="1" applyFill="1" applyBorder="1" applyAlignment="1">
      <alignment horizontal="left" vertical="center"/>
    </xf>
    <xf numFmtId="0" fontId="31" fillId="2" borderId="0" xfId="0" applyFont="1" applyFill="1" applyBorder="1"/>
    <xf numFmtId="0" fontId="76" fillId="20" borderId="8" xfId="0" applyFont="1" applyFill="1" applyBorder="1" applyAlignment="1">
      <alignment horizontal="center"/>
    </xf>
    <xf numFmtId="0" fontId="75" fillId="28" borderId="41" xfId="0" applyFont="1" applyFill="1" applyBorder="1" applyAlignment="1">
      <alignment horizontal="left" vertical="center"/>
    </xf>
    <xf numFmtId="0" fontId="31" fillId="28" borderId="41" xfId="0" applyFont="1" applyFill="1" applyBorder="1"/>
    <xf numFmtId="0" fontId="31" fillId="28" borderId="42" xfId="0" applyFont="1" applyFill="1" applyBorder="1"/>
    <xf numFmtId="0" fontId="76" fillId="20" borderId="9" xfId="0" applyFont="1" applyFill="1" applyBorder="1" applyAlignment="1">
      <alignment horizontal="center"/>
    </xf>
    <xf numFmtId="0" fontId="31" fillId="2" borderId="43" xfId="0" applyFont="1" applyFill="1" applyBorder="1"/>
    <xf numFmtId="0" fontId="76" fillId="20" borderId="10" xfId="0" applyFont="1" applyFill="1" applyBorder="1" applyAlignment="1">
      <alignment horizontal="center"/>
    </xf>
    <xf numFmtId="0" fontId="68" fillId="2" borderId="23" xfId="0" applyFont="1" applyFill="1" applyBorder="1" applyAlignment="1">
      <alignment horizontal="left" vertical="center"/>
    </xf>
    <xf numFmtId="0" fontId="76" fillId="20" borderId="9" xfId="0" applyFont="1" applyFill="1" applyBorder="1" applyAlignment="1">
      <alignment horizontal="center" vertical="center"/>
    </xf>
    <xf numFmtId="0" fontId="30" fillId="31" borderId="0" xfId="0" applyFont="1" applyFill="1" applyBorder="1" applyAlignment="1">
      <alignment vertical="center"/>
    </xf>
    <xf numFmtId="0" fontId="39" fillId="0" borderId="21" xfId="0" applyFont="1" applyBorder="1" applyAlignment="1">
      <alignment horizontal="left"/>
    </xf>
    <xf numFmtId="0" fontId="1" fillId="2" borderId="0" xfId="0" applyFont="1" applyFill="1" applyAlignment="1">
      <alignment vertical="center" wrapText="1"/>
    </xf>
    <xf numFmtId="0" fontId="2" fillId="0" borderId="0" xfId="0" applyFont="1" applyAlignment="1">
      <alignment horizontal="center" indent="3"/>
    </xf>
  </cellXfs>
  <cellStyles count="1">
    <cellStyle name="Normal" xfId="0" builtinId="0"/>
  </cellStyles>
  <dxfs count="426">
    <dxf>
      <font>
        <sz val="18"/>
      </font>
    </dxf>
    <dxf>
      <font>
        <sz val="20"/>
      </font>
    </dxf>
    <dxf>
      <font>
        <sz val="36"/>
      </font>
    </dxf>
    <dxf>
      <font>
        <sz val="26"/>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6"/>
      </font>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b/>
      </font>
    </dxf>
    <dxf>
      <font>
        <b/>
      </font>
    </dxf>
    <dxf>
      <font>
        <b/>
      </font>
    </dxf>
    <dxf>
      <font>
        <b/>
      </font>
    </dxf>
    <dxf>
      <font>
        <b/>
      </font>
    </dxf>
    <dxf>
      <font>
        <name val="Chalkduster"/>
        <scheme val="none"/>
      </font>
    </dxf>
    <dxf>
      <font>
        <sz val="18"/>
      </font>
      <alignment vertical="center"/>
    </dxf>
    <dxf>
      <alignment vertical="center"/>
    </dxf>
    <dxf>
      <font>
        <sz val="18"/>
      </font>
      <alignment wrapText="1"/>
    </dxf>
    <dxf>
      <font>
        <sz val="18"/>
      </font>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8"/>
      </font>
    </dxf>
    <dxf>
      <font>
        <sz val="24"/>
        <name val="Chalkduster"/>
        <scheme val="none"/>
      </font>
      <alignment vertical="center"/>
    </dxf>
    <dxf>
      <font>
        <sz val="20"/>
      </font>
    </dxf>
    <dxf>
      <font>
        <sz val="20"/>
      </font>
    </dxf>
    <dxf>
      <font>
        <sz val="20"/>
      </font>
    </dxf>
    <dxf>
      <font>
        <sz val="16"/>
      </font>
    </dxf>
    <dxf>
      <font>
        <sz val="24"/>
        <name val="Chalkduster"/>
        <scheme val="none"/>
      </font>
      <alignment vertical="center"/>
    </dxf>
    <dxf>
      <font>
        <sz val="16"/>
      </font>
      <alignment wrapText="1"/>
    </dxf>
    <dxf>
      <alignment wrapText="1"/>
    </dxf>
    <dxf>
      <font>
        <sz val="16"/>
      </font>
    </dxf>
    <dxf>
      <font>
        <sz val="24"/>
      </font>
    </dxf>
    <dxf>
      <font>
        <sz val="26"/>
      </font>
    </dxf>
    <dxf>
      <alignment vertical="center"/>
    </dxf>
    <dxf>
      <alignment vertical="center"/>
    </dxf>
    <dxf>
      <font>
        <sz val="20"/>
      </font>
    </dxf>
    <dxf>
      <font>
        <sz val="16"/>
        <name val="Chalkduster"/>
        <scheme val="none"/>
      </font>
    </dxf>
    <dxf>
      <font>
        <name val="Chalkduster"/>
        <scheme val="none"/>
      </font>
    </dxf>
    <dxf>
      <alignment wrapText="1"/>
    </dxf>
    <dxf>
      <font>
        <sz val="16"/>
      </font>
    </dxf>
    <dxf>
      <font>
        <b/>
      </font>
    </dxf>
    <dxf>
      <font>
        <b/>
      </font>
    </dxf>
    <dxf>
      <font>
        <sz val="18"/>
      </font>
    </dxf>
    <dxf>
      <alignment horizontal="left"/>
    </dxf>
    <dxf>
      <alignment horizontal="left" indent="4"/>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font>
        <sz val="20"/>
      </font>
      <alignment vertical="center"/>
    </dxf>
    <dxf>
      <font>
        <sz val="20"/>
      </font>
      <alignment vertical="center"/>
    </dxf>
    <dxf>
      <font>
        <sz val="20"/>
      </font>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color theme="0"/>
      </font>
    </dxf>
    <dxf>
      <fill>
        <patternFill>
          <bgColor theme="1" tint="0.249977111117893"/>
        </patternFill>
      </fill>
    </dxf>
    <dxf>
      <fill>
        <patternFill patternType="solid">
          <bgColor theme="0"/>
        </patternFill>
      </fill>
    </dxf>
    <dxf>
      <font>
        <sz val="36"/>
      </font>
    </dxf>
    <dxf>
      <font>
        <name val="Chalkduster"/>
        <family val="2"/>
      </font>
    </dxf>
    <dxf>
      <alignment vertical="center"/>
    </dxf>
    <dxf>
      <font>
        <sz val="22"/>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alignment horizontal="center"/>
    </dxf>
    <dxf>
      <alignment horizontal="center"/>
    </dxf>
    <dxf>
      <alignment horizontal="center"/>
    </dxf>
    <dxf>
      <font>
        <name val="Poppins Regular"/>
        <scheme val="none"/>
      </font>
    </dxf>
    <dxf>
      <alignment wrapText="1" indent="0"/>
    </dxf>
    <dxf>
      <alignment wrapText="1" indent="0"/>
    </dxf>
    <dxf>
      <alignment wrapText="1" indent="0"/>
    </dxf>
    <dxf>
      <alignment wrapText="1" indent="0"/>
    </dxf>
    <dxf>
      <alignment wrapText="1" indent="0"/>
    </dxf>
    <dxf>
      <alignment wrapText="1" indent="0"/>
    </dxf>
    <dxf>
      <alignment wrapText="1" indent="0"/>
    </dxf>
    <dxf>
      <font>
        <sz val="22"/>
      </font>
    </dxf>
    <dxf>
      <font>
        <sz val="48"/>
      </font>
    </dxf>
    <dxf>
      <font>
        <sz val="26"/>
      </font>
    </dxf>
    <dxf>
      <fill>
        <patternFill patternType="solid">
          <bgColor rgb="FFEA5B0C"/>
        </patternFill>
      </fill>
    </dxf>
    <dxf>
      <fill>
        <patternFill patternType="solid">
          <bgColor rgb="FF3AAA35"/>
        </patternFill>
      </fill>
    </dxf>
    <dxf>
      <fill>
        <patternFill patternType="solid">
          <bgColor rgb="FFF9B233"/>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EC900"/>
        </patternFill>
      </fill>
    </dxf>
    <dxf>
      <font>
        <sz val="72"/>
      </font>
    </dxf>
    <dxf>
      <font>
        <name val="Chalkduster"/>
        <scheme val="none"/>
      </font>
    </dxf>
    <dxf>
      <font>
        <color theme="0"/>
      </font>
    </dxf>
    <dxf>
      <font>
        <color theme="0"/>
      </font>
    </dxf>
    <dxf>
      <font>
        <color theme="0"/>
      </font>
    </dxf>
    <dxf>
      <fill>
        <patternFill>
          <bgColor rgb="FF95C11F"/>
        </patternFill>
      </fill>
    </dxf>
    <dxf>
      <fill>
        <patternFill patternType="solid">
          <bgColor rgb="FFEA5B0C"/>
        </patternFill>
      </fill>
    </dxf>
    <dxf>
      <font>
        <color theme="0"/>
      </font>
    </dxf>
    <dxf>
      <font>
        <color theme="0"/>
      </font>
    </dxf>
    <dxf>
      <fill>
        <patternFill patternType="solid">
          <bgColor rgb="FFC00000"/>
        </patternFill>
      </fill>
    </dxf>
    <dxf>
      <fill>
        <patternFill patternType="solid">
          <bgColor rgb="FFFFDE00"/>
        </patternFill>
      </fill>
    </dxf>
    <dxf>
      <fill>
        <patternFill patternType="solid">
          <bgColor rgb="FFF39200"/>
        </patternFill>
      </fill>
    </dxf>
    <dxf>
      <fill>
        <patternFill patternType="solid">
          <bgColor rgb="FF69B42E"/>
        </patternFill>
      </fill>
    </dxf>
    <dxf>
      <font>
        <sz val="22"/>
      </font>
    </dxf>
    <dxf>
      <font>
        <name val="Chalkduster"/>
        <scheme val="none"/>
      </font>
    </dxf>
    <dxf>
      <font>
        <name val="Poppins Regular"/>
      </font>
    </dxf>
    <dxf>
      <font>
        <sz val="20"/>
      </font>
    </dxf>
    <dxf>
      <font>
        <b/>
      </font>
    </dxf>
    <dxf>
      <font>
        <sz val="18"/>
      </font>
    </dxf>
    <dxf>
      <alignment wrapText="1" indent="0"/>
    </dxf>
    <dxf>
      <font>
        <sz val="16"/>
      </font>
    </dxf>
    <dxf>
      <alignment wrapText="1" indent="0"/>
    </dxf>
    <dxf>
      <font>
        <sz val="16"/>
      </font>
    </dxf>
  </dxfs>
  <tableStyles count="0" defaultTableStyle="TableStyleMedium2" defaultPivotStyle="PivotStyleLight16"/>
  <colors>
    <mruColors>
      <color rgb="FFFFDE00"/>
      <color rgb="FFFEC900"/>
      <color rgb="FFEA5B0C"/>
      <color rgb="FF3AAA35"/>
      <color rgb="FFF9B233"/>
      <color rgb="FF95C11F"/>
      <color rgb="FFF39200"/>
      <color rgb="FF69B42E"/>
      <color rgb="FF008D36"/>
      <color rgb="FF0118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669304100358608E-2"/>
          <c:y val="3.949730700179533E-2"/>
          <c:w val="0.88550249492719402"/>
          <c:h val="0.73741046590843184"/>
        </c:manualLayout>
      </c:layout>
      <c:bar3DChart>
        <c:barDir val="col"/>
        <c:grouping val="clustered"/>
        <c:varyColors val="0"/>
        <c:ser>
          <c:idx val="0"/>
          <c:order val="0"/>
          <c:tx>
            <c:v>Feelings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2.7552674230145881E-2"/>
                  <c:y val="-0.21903052064631956"/>
                </c:manualLayout>
              </c:layout>
              <c:spPr>
                <a:solidFill>
                  <a:srgbClr val="009900">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7A91-9543-8539-DA5C4EB02A6C}"/>
                </c:ext>
              </c:extLst>
            </c:dLbl>
            <c:dLbl>
              <c:idx val="1"/>
              <c:layout>
                <c:manualLayout>
                  <c:x val="-2.0053474880338391E-2"/>
                  <c:y val="-5.3491829202063544E-2"/>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A91-9543-8539-DA5C4EB02A6C}"/>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7A91-9543-8539-DA5C4EB02A6C}"/>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A91-9543-8539-DA5C4EB02A6C}"/>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7A91-9543-8539-DA5C4EB02A6C}"/>
                </c:ext>
              </c:extLst>
            </c:dLbl>
            <c:dLbl>
              <c:idx val="5"/>
              <c:layout>
                <c:manualLayout>
                  <c:x val="5.0133687200845977E-3"/>
                  <c:y val="-4.0118871901547656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A91-9543-8539-DA5C4EB02A6C}"/>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7A91-9543-8539-DA5C4EB02A6C}"/>
                </c:ext>
              </c:extLst>
            </c:dLbl>
            <c:dLbl>
              <c:idx val="7"/>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7A91-9543-8539-DA5C4EB02A6C}"/>
                </c:ext>
              </c:extLst>
            </c:dLbl>
            <c:dLbl>
              <c:idx val="8"/>
              <c:layout>
                <c:manualLayout>
                  <c:x val="2.3554599882884573E-2"/>
                  <c:y val="0.1705558026555713"/>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7A91-9543-8539-DA5C4EB02A6C}"/>
                </c:ext>
              </c:extLst>
            </c:dLbl>
            <c:dLbl>
              <c:idx val="9"/>
              <c:layout>
                <c:manualLayout>
                  <c:x val="5.5263156258861044E-2"/>
                  <c:y val="-0.1165338691115016"/>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A91-9543-8539-DA5C4EB02A6C}"/>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7A91-9543-8539-DA5C4EB02A6C}"/>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Reports!$D$12:$D$22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cat>
          <c:val>
            <c:numRef>
              <c:f>Reports!$C$12:$C$22</c:f>
              <c:numCache>
                <c:formatCode>General</c:formatCode>
                <c:ptCount val="11"/>
                <c:pt idx="0">
                  <c:v>0</c:v>
                </c:pt>
                <c:pt idx="1">
                  <c:v>0</c:v>
                </c:pt>
                <c:pt idx="2">
                  <c:v>3</c:v>
                </c:pt>
                <c:pt idx="3">
                  <c:v>1</c:v>
                </c:pt>
                <c:pt idx="4">
                  <c:v>1</c:v>
                </c:pt>
                <c:pt idx="5">
                  <c:v>2</c:v>
                </c:pt>
                <c:pt idx="6">
                  <c:v>2</c:v>
                </c:pt>
                <c:pt idx="7">
                  <c:v>1</c:v>
                </c:pt>
                <c:pt idx="8">
                  <c:v>6</c:v>
                </c:pt>
                <c:pt idx="9">
                  <c:v>3</c:v>
                </c:pt>
                <c:pt idx="10">
                  <c:v>2</c:v>
                </c:pt>
              </c:numCache>
            </c:numRef>
          </c:val>
          <c:extLst>
            <c:ext xmlns:c16="http://schemas.microsoft.com/office/drawing/2014/chart" uri="{C3380CC4-5D6E-409C-BE32-E72D297353CC}">
              <c16:uniqueId val="{0000000B-7A91-9543-8539-DA5C4EB02A6C}"/>
            </c:ext>
          </c:extLst>
        </c:ser>
        <c:dLbls>
          <c:showLegendKey val="0"/>
          <c:showVal val="0"/>
          <c:showCatName val="0"/>
          <c:showSerName val="0"/>
          <c:showPercent val="0"/>
          <c:showBubbleSize val="0"/>
        </c:dLbls>
        <c:gapWidth val="65"/>
        <c:shape val="box"/>
        <c:axId val="1626164767"/>
        <c:axId val="1621897823"/>
        <c:axId val="0"/>
      </c:bar3DChart>
      <c:cat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auto val="1"/>
        <c:lblAlgn val="ctr"/>
        <c:lblOffset val="100"/>
        <c:noMultiLvlLbl val="0"/>
      </c:cat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69304100358608E-2"/>
          <c:y val="3.949730700179533E-2"/>
          <c:w val="0.88550249492719402"/>
          <c:h val="0.73741046590843184"/>
        </c:manualLayout>
      </c:layout>
      <c:scatterChart>
        <c:scatterStyle val="lineMarker"/>
        <c:varyColors val="0"/>
        <c:ser>
          <c:idx val="0"/>
          <c:order val="0"/>
          <c:tx>
            <c:v>Feelings</c:v>
          </c:tx>
          <c:spPr>
            <a:ln w="31750" cap="rnd">
              <a:solidFill>
                <a:schemeClr val="accent1">
                  <a:alpha val="85000"/>
                </a:schemeClr>
              </a:solidFill>
              <a:round/>
            </a:ln>
            <a:effectLst/>
          </c:spPr>
          <c:marker>
            <c:symbol val="circle"/>
            <c:size val="6"/>
            <c:spPr>
              <a:solidFill>
                <a:schemeClr val="accent1">
                  <a:alpha val="85000"/>
                </a:schemeClr>
              </a:solidFill>
              <a:ln>
                <a:noFill/>
              </a:ln>
              <a:effectLst/>
            </c:spPr>
          </c:marker>
          <c:dLbls>
            <c:dLbl>
              <c:idx val="0"/>
              <c:layout>
                <c:manualLayout>
                  <c:x val="-2.7552674230145881E-2"/>
                  <c:y val="-0.21903052064631956"/>
                </c:manualLayout>
              </c:layout>
              <c:spPr>
                <a:solidFill>
                  <a:srgbClr val="008D36">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0E11-EE47-AFD0-0CF50734859B}"/>
                </c:ext>
              </c:extLst>
            </c:dLbl>
            <c:dLbl>
              <c:idx val="1"/>
              <c:layout>
                <c:manualLayout>
                  <c:x val="-4.5477195382356866E-2"/>
                  <c:y val="0.17128687896313846"/>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E11-EE47-AFD0-0CF50734859B}"/>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E11-EE47-AFD0-0CF50734859B}"/>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0E11-EE47-AFD0-0CF50734859B}"/>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0E11-EE47-AFD0-0CF50734859B}"/>
                </c:ext>
              </c:extLst>
            </c:dLbl>
            <c:dLbl>
              <c:idx val="5"/>
              <c:layout>
                <c:manualLayout>
                  <c:x val="5.2682837314827174E-2"/>
                  <c:y val="1.4748379903839454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E11-EE47-AFD0-0CF50734859B}"/>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0E11-EE47-AFD0-0CF50734859B}"/>
                </c:ext>
              </c:extLst>
            </c:dLbl>
            <c:dLbl>
              <c:idx val="7"/>
              <c:layout>
                <c:manualLayout>
                  <c:x val="2.2245762711864406E-2"/>
                  <c:y val="6.0176991150442415E-2"/>
                </c:manualLayout>
              </c:layout>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0E11-EE47-AFD0-0CF50734859B}"/>
                </c:ext>
              </c:extLst>
            </c:dLbl>
            <c:dLbl>
              <c:idx val="8"/>
              <c:layout>
                <c:manualLayout>
                  <c:x val="5.3215584545575872E-2"/>
                  <c:y val="6.2591178315099957E-2"/>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0E11-EE47-AFD0-0CF50734859B}"/>
                </c:ext>
              </c:extLst>
            </c:dLbl>
            <c:dLbl>
              <c:idx val="9"/>
              <c:layout>
                <c:manualLayout>
                  <c:x val="-1.6261844388095713E-2"/>
                  <c:y val="-0.17317106821824263"/>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0E11-EE47-AFD0-0CF50734859B}"/>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0E11-EE47-AFD0-0CF50734859B}"/>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Reports!$D$12:$D$22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xVal>
          <c:yVal>
            <c:numRef>
              <c:f>Reports!$C$12:$C$22</c:f>
              <c:numCache>
                <c:formatCode>General</c:formatCode>
                <c:ptCount val="11"/>
                <c:pt idx="0">
                  <c:v>0</c:v>
                </c:pt>
                <c:pt idx="1">
                  <c:v>0</c:v>
                </c:pt>
                <c:pt idx="2">
                  <c:v>3</c:v>
                </c:pt>
                <c:pt idx="3">
                  <c:v>1</c:v>
                </c:pt>
                <c:pt idx="4">
                  <c:v>1</c:v>
                </c:pt>
                <c:pt idx="5">
                  <c:v>2</c:v>
                </c:pt>
                <c:pt idx="6">
                  <c:v>2</c:v>
                </c:pt>
                <c:pt idx="7">
                  <c:v>1</c:v>
                </c:pt>
                <c:pt idx="8">
                  <c:v>6</c:v>
                </c:pt>
                <c:pt idx="9">
                  <c:v>3</c:v>
                </c:pt>
                <c:pt idx="10">
                  <c:v>2</c:v>
                </c:pt>
              </c:numCache>
            </c:numRef>
          </c:yVal>
          <c:smooth val="0"/>
          <c:extLst>
            <c:ext xmlns:c16="http://schemas.microsoft.com/office/drawing/2014/chart" uri="{C3380CC4-5D6E-409C-BE32-E72D297353CC}">
              <c16:uniqueId val="{0000000B-0E11-EE47-AFD0-0CF50734859B}"/>
            </c:ext>
          </c:extLst>
        </c:ser>
        <c:dLbls>
          <c:showLegendKey val="0"/>
          <c:showVal val="0"/>
          <c:showCatName val="0"/>
          <c:showSerName val="0"/>
          <c:showPercent val="0"/>
          <c:showBubbleSize val="0"/>
        </c:dLbls>
        <c:axId val="1626164767"/>
        <c:axId val="1621897823"/>
      </c:scatterChart>
      <c:val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crossBetween val="midCat"/>
      </c:val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midCat"/>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r>
              <a:rPr lang="en-US" sz="3200">
                <a:latin typeface="Chalkduster" panose="03050602040202020205" pitchFamily="66" charset="77"/>
              </a:rPr>
              <a:t>Priorities	</a:t>
            </a:r>
          </a:p>
        </c:rich>
      </c:tx>
      <c:layout>
        <c:manualLayout>
          <c:xMode val="edge"/>
          <c:yMode val="edge"/>
          <c:x val="3.4091075844282087E-2"/>
          <c:y val="4.1731061381900546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C0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89B-C44C-8DB9-083207EA0F79}"/>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89B-C44C-8DB9-083207EA0F79}"/>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489B-C44C-8DB9-083207EA0F79}"/>
              </c:ext>
            </c:extLst>
          </c:dPt>
          <c:dPt>
            <c:idx val="3"/>
            <c:bubble3D val="0"/>
            <c:spPr>
              <a:solidFill>
                <a:srgbClr val="F9B23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489B-C44C-8DB9-083207EA0F79}"/>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489B-C44C-8DB9-083207EA0F79}"/>
              </c:ext>
            </c:extLst>
          </c:dPt>
          <c:dLbls>
            <c:dLbl>
              <c:idx val="0"/>
              <c:layout>
                <c:manualLayout>
                  <c:x val="0.26942989485743241"/>
                  <c:y val="0.3948554918205670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89B-C44C-8DB9-083207EA0F79}"/>
                </c:ext>
              </c:extLst>
            </c:dLbl>
            <c:dLbl>
              <c:idx val="1"/>
              <c:layout>
                <c:manualLayout>
                  <c:x val="-2.6711267041070016E-2"/>
                  <c:y val="1.762012428261197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89B-C44C-8DB9-083207EA0F79}"/>
                </c:ext>
              </c:extLst>
            </c:dLbl>
            <c:dLbl>
              <c:idx val="3"/>
              <c:layout>
                <c:manualLayout>
                  <c:x val="-4.5180011998692017E-2"/>
                  <c:y val="9.5024336800485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89B-C44C-8DB9-083207EA0F79}"/>
                </c:ext>
              </c:extLst>
            </c:dLbl>
            <c:dLbl>
              <c:idx val="4"/>
              <c:layout>
                <c:manualLayout>
                  <c:x val="0.11234861646839854"/>
                  <c:y val="1.582344525762064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89B-C44C-8DB9-083207EA0F7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lt1"/>
                    </a:solidFill>
                    <a:latin typeface="+mn-lt"/>
                    <a:ea typeface="+mn-ea"/>
                    <a:cs typeface="+mn-cs"/>
                  </a:defRPr>
                </a:pPr>
                <a:endParaRPr lang="en-US"/>
              </a:p>
            </c:txPr>
            <c:dLblPos val="ctr"/>
            <c:showLegendKey val="0"/>
            <c:showVal val="0"/>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Priorities!$Y$4:$Y$8</c:f>
              <c:strCache>
                <c:ptCount val="5"/>
                <c:pt idx="0">
                  <c:v>Top Priorities</c:v>
                </c:pt>
                <c:pt idx="1">
                  <c:v>High Priority</c:v>
                </c:pt>
                <c:pt idx="2">
                  <c:v>Average Priorities</c:v>
                </c:pt>
                <c:pt idx="3">
                  <c:v>low</c:v>
                </c:pt>
                <c:pt idx="4">
                  <c:v>bottom</c:v>
                </c:pt>
              </c:strCache>
            </c:strRef>
          </c:cat>
          <c:val>
            <c:numRef>
              <c:f>Priorities!$X$4:$X$8</c:f>
              <c:numCache>
                <c:formatCode>General</c:formatCode>
                <c:ptCount val="5"/>
                <c:pt idx="0">
                  <c:v>3</c:v>
                </c:pt>
                <c:pt idx="1">
                  <c:v>6</c:v>
                </c:pt>
                <c:pt idx="2">
                  <c:v>4</c:v>
                </c:pt>
                <c:pt idx="3">
                  <c:v>2</c:v>
                </c:pt>
                <c:pt idx="4">
                  <c:v>3</c:v>
                </c:pt>
              </c:numCache>
            </c:numRef>
          </c:val>
          <c:extLst>
            <c:ext xmlns:c16="http://schemas.microsoft.com/office/drawing/2014/chart" uri="{C3380CC4-5D6E-409C-BE32-E72D297353CC}">
              <c16:uniqueId val="{0000000A-489B-C44C-8DB9-083207EA0F79}"/>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1446413226051109"/>
          <c:y val="4.831273980299871E-2"/>
          <c:w val="0.24008133855356531"/>
          <c:h val="0.2608087282541191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Notepad!A1"/><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Notes!A1"/></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7.svg"/><Relationship Id="rId7" Type="http://schemas.openxmlformats.org/officeDocument/2006/relationships/hyperlink" Target="#Feelings!A1"/><Relationship Id="rId12" Type="http://schemas.openxmlformats.org/officeDocument/2006/relationships/image" Target="../media/image13.svg"/><Relationship Id="rId2" Type="http://schemas.openxmlformats.org/officeDocument/2006/relationships/image" Target="../media/image6.png"/><Relationship Id="rId1" Type="http://schemas.openxmlformats.org/officeDocument/2006/relationships/hyperlink" Target="#'E-score View'!A1"/><Relationship Id="rId6" Type="http://schemas.openxmlformats.org/officeDocument/2006/relationships/image" Target="../media/image9.sv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hyperlink" Target="#Reports!A1"/><Relationship Id="rId4" Type="http://schemas.openxmlformats.org/officeDocument/2006/relationships/hyperlink" Target="#'Priorities only'!A1"/><Relationship Id="rId9" Type="http://schemas.openxmlformats.org/officeDocument/2006/relationships/image" Target="../media/image11.svg"/></Relationships>
</file>

<file path=xl/drawings/_rels/drawing3.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5.png"/><Relationship Id="rId1" Type="http://schemas.openxmlformats.org/officeDocument/2006/relationships/hyperlink" Target="#Notes!A1"/><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5.png"/><Relationship Id="rId1" Type="http://schemas.openxmlformats.org/officeDocument/2006/relationships/hyperlink" Target="#Notepad!A1"/><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5.png"/><Relationship Id="rId1" Type="http://schemas.openxmlformats.org/officeDocument/2006/relationships/hyperlink" Target="#Notebook!A1"/></Relationships>
</file>

<file path=xl/drawings/_rels/drawing6.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5.png"/><Relationship Id="rId1" Type="http://schemas.openxmlformats.org/officeDocument/2006/relationships/hyperlink" Target="#Notes!A1"/></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7.svg"/><Relationship Id="rId7" Type="http://schemas.openxmlformats.org/officeDocument/2006/relationships/hyperlink" Target="#Feelings!A1"/><Relationship Id="rId12" Type="http://schemas.openxmlformats.org/officeDocument/2006/relationships/image" Target="../media/image16.svg"/><Relationship Id="rId2" Type="http://schemas.openxmlformats.org/officeDocument/2006/relationships/image" Target="../media/image6.png"/><Relationship Id="rId1" Type="http://schemas.openxmlformats.org/officeDocument/2006/relationships/hyperlink" Target="#'E-score View'!A1"/><Relationship Id="rId6" Type="http://schemas.openxmlformats.org/officeDocument/2006/relationships/image" Target="../media/image9.svg"/><Relationship Id="rId11" Type="http://schemas.openxmlformats.org/officeDocument/2006/relationships/image" Target="../media/image15.png"/><Relationship Id="rId5" Type="http://schemas.openxmlformats.org/officeDocument/2006/relationships/image" Target="../media/image8.png"/><Relationship Id="rId10" Type="http://schemas.openxmlformats.org/officeDocument/2006/relationships/hyperlink" Target="#Notes!A1"/><Relationship Id="rId4" Type="http://schemas.openxmlformats.org/officeDocument/2006/relationships/hyperlink" Target="#'Priorities only'!A1"/><Relationship Id="rId9" Type="http://schemas.openxmlformats.org/officeDocument/2006/relationships/image" Target="../media/image11.sv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6</xdr:col>
      <xdr:colOff>622300</xdr:colOff>
      <xdr:row>7</xdr:row>
      <xdr:rowOff>39945</xdr:rowOff>
    </xdr:from>
    <xdr:to>
      <xdr:col>16</xdr:col>
      <xdr:colOff>76200</xdr:colOff>
      <xdr:row>20</xdr:row>
      <xdr:rowOff>2222499</xdr:rowOff>
    </xdr:to>
    <xdr:pic>
      <xdr:nvPicPr>
        <xdr:cNvPr id="15" name="Picture 14">
          <a:hlinkClick xmlns:r="http://schemas.openxmlformats.org/officeDocument/2006/relationships" r:id="rId1"/>
          <a:extLst>
            <a:ext uri="{FF2B5EF4-FFF2-40B4-BE49-F238E27FC236}">
              <a16:creationId xmlns:a16="http://schemas.microsoft.com/office/drawing/2014/main" id="{5ABE5E93-7C0C-BF44-BD7B-8533F845FAFD}"/>
            </a:ext>
          </a:extLst>
        </xdr:cNvPr>
        <xdr:cNvPicPr>
          <a:picLocks noChangeAspect="1"/>
        </xdr:cNvPicPr>
      </xdr:nvPicPr>
      <xdr:blipFill>
        <a:blip xmlns:r="http://schemas.openxmlformats.org/officeDocument/2006/relationships" r:embed="rId2"/>
        <a:stretch>
          <a:fillRect/>
        </a:stretch>
      </xdr:blipFill>
      <xdr:spPr>
        <a:xfrm>
          <a:off x="6769100" y="1462345"/>
          <a:ext cx="7708900" cy="4836854"/>
        </a:xfrm>
        <a:prstGeom prst="rect">
          <a:avLst/>
        </a:prstGeom>
      </xdr:spPr>
    </xdr:pic>
    <xdr:clientData/>
  </xdr:twoCellAnchor>
  <xdr:twoCellAnchor>
    <xdr:from>
      <xdr:col>6</xdr:col>
      <xdr:colOff>685800</xdr:colOff>
      <xdr:row>20</xdr:row>
      <xdr:rowOff>2336800</xdr:rowOff>
    </xdr:from>
    <xdr:to>
      <xdr:col>16</xdr:col>
      <xdr:colOff>88900</xdr:colOff>
      <xdr:row>57</xdr:row>
      <xdr:rowOff>139700</xdr:rowOff>
    </xdr:to>
    <xdr:sp macro="" textlink="">
      <xdr:nvSpPr>
        <xdr:cNvPr id="2" name="TextBox 1">
          <a:extLst>
            <a:ext uri="{FF2B5EF4-FFF2-40B4-BE49-F238E27FC236}">
              <a16:creationId xmlns:a16="http://schemas.microsoft.com/office/drawing/2014/main" id="{D1623AC5-985F-B941-B932-15EDF6299904}"/>
            </a:ext>
          </a:extLst>
        </xdr:cNvPr>
        <xdr:cNvSpPr txBox="1"/>
      </xdr:nvSpPr>
      <xdr:spPr>
        <a:xfrm>
          <a:off x="6832600" y="6413500"/>
          <a:ext cx="7658100" cy="86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baseline="0"/>
        </a:p>
        <a:p>
          <a:r>
            <a:rPr lang="en-US" sz="1400" baseline="0">
              <a:latin typeface="Chalkduster" panose="03050602040202020205" pitchFamily="66" charset="77"/>
            </a:rPr>
            <a:t>This basic </a:t>
          </a:r>
          <a:r>
            <a:rPr lang="en-US" sz="2800" baseline="0">
              <a:latin typeface="Chalkduster" panose="03050602040202020205" pitchFamily="66" charset="77"/>
            </a:rPr>
            <a:t>notepad</a:t>
          </a:r>
          <a:r>
            <a:rPr lang="en-US" sz="1400" baseline="0"/>
            <a:t> </a:t>
          </a:r>
          <a:r>
            <a:rPr lang="en-US" sz="1400" baseline="0">
              <a:latin typeface="Chalkduster" panose="03050602040202020205" pitchFamily="66" charset="77"/>
            </a:rPr>
            <a:t>only focuses on 2 key factors:</a:t>
          </a:r>
        </a:p>
        <a:p>
          <a:endParaRPr lang="en-US" sz="1400" baseline="0">
            <a:latin typeface="Chalkduster" panose="03050602040202020205" pitchFamily="66" charset="77"/>
          </a:endParaRPr>
        </a:p>
        <a:p>
          <a:r>
            <a:rPr lang="en-US" sz="1400" b="1" baseline="0">
              <a:latin typeface="Chalkduster" panose="03050602040202020205" pitchFamily="66" charset="77"/>
            </a:rPr>
            <a:t>How I feel about something</a:t>
          </a:r>
        </a:p>
        <a:p>
          <a:r>
            <a:rPr lang="en-US" sz="1400" b="1" baseline="0">
              <a:latin typeface="Chalkduster" panose="03050602040202020205" pitchFamily="66" charset="77"/>
            </a:rPr>
            <a:t>How important that feeling is to me</a:t>
          </a:r>
        </a:p>
        <a:p>
          <a:endParaRPr lang="en-US" sz="1400" b="1" baseline="0"/>
        </a:p>
        <a:p>
          <a:r>
            <a:rPr lang="en-US" sz="1400" b="0" baseline="0"/>
            <a:t>This converter is built to manage the feelings of any stakeholder but if you are an excel power user you can add additional criteria to your model.</a:t>
          </a:r>
        </a:p>
        <a:p>
          <a:endParaRPr lang="en-US" sz="1200" b="0" baseline="0"/>
        </a:p>
        <a:p>
          <a:r>
            <a:rPr lang="en-US" sz="2400" b="1" baseline="0"/>
            <a:t>Tabs</a:t>
          </a:r>
        </a:p>
        <a:p>
          <a:endParaRPr lang="en-US" sz="1100" b="1" baseline="0"/>
        </a:p>
        <a:p>
          <a:r>
            <a:rPr lang="en-US" sz="1800" b="1" baseline="0"/>
            <a:t>Notepad </a:t>
          </a:r>
          <a:r>
            <a:rPr lang="en-US" sz="2400" b="1" baseline="0"/>
            <a:t>- </a:t>
          </a:r>
          <a:r>
            <a:rPr lang="en-US" sz="1400" b="1" baseline="0"/>
            <a:t>this is where you place information and using the drop down menus describe their importance and priority. </a:t>
          </a:r>
        </a:p>
        <a:p>
          <a:endParaRPr lang="en-US" sz="1400" b="1" baseline="0"/>
        </a:p>
        <a:p>
          <a:r>
            <a:rPr lang="en-GB" sz="1800" b="1" baseline="0">
              <a:solidFill>
                <a:schemeClr val="dk1"/>
              </a:solidFill>
              <a:latin typeface="+mn-lt"/>
              <a:ea typeface="+mn-ea"/>
              <a:cs typeface="+mn-cs"/>
            </a:rPr>
            <a:t>Feelings - Gives you an overview of the feelings that the stakeholder has</a:t>
          </a:r>
        </a:p>
        <a:p>
          <a:endParaRPr lang="en-GB" sz="1800" b="1" baseline="0">
            <a:solidFill>
              <a:schemeClr val="dk1"/>
            </a:solidFill>
            <a:latin typeface="+mn-lt"/>
            <a:ea typeface="+mn-ea"/>
            <a:cs typeface="+mn-cs"/>
          </a:endParaRPr>
        </a:p>
        <a:p>
          <a:r>
            <a:rPr lang="en-US" sz="1800" b="1" baseline="0">
              <a:solidFill>
                <a:schemeClr val="dk1"/>
              </a:solidFill>
              <a:latin typeface="+mn-lt"/>
              <a:ea typeface="+mn-ea"/>
              <a:cs typeface="+mn-cs"/>
            </a:rPr>
            <a:t>E-Score View</a:t>
          </a:r>
          <a:r>
            <a:rPr lang="en-US" sz="1400" b="1" baseline="0"/>
            <a:t> - This shows your information in terms of its overall ranking</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Reports </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Priorities</a:t>
          </a:r>
          <a:r>
            <a:rPr lang="en-US" sz="1400" b="1" baseline="0"/>
            <a:t> - Shows only the priorities</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Tables</a:t>
          </a:r>
          <a:r>
            <a:rPr lang="en-US" sz="1400" b="1" baseline="0"/>
            <a:t> - These create the pull down menus and allow you to add additional ideas. The tables tab also allows you to adjust your weightings to match your unique relationship with the customers or brand values. Please note that you must  take care when changing labels but there are further instructions available from </a:t>
          </a:r>
          <a:r>
            <a:rPr lang="en-US" sz="1400" b="1" baseline="0">
              <a:solidFill>
                <a:schemeClr val="dk1"/>
              </a:solidFill>
              <a:latin typeface="+mn-lt"/>
              <a:ea typeface="+mn-ea"/>
              <a:cs typeface="+mn-cs"/>
            </a:rPr>
            <a:t>CXFO if requested. </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Converter Ideas </a:t>
          </a:r>
          <a:r>
            <a:rPr lang="en-US" sz="1400" b="1" baseline="0"/>
            <a:t>- This shows you some of the other elements that an Emotion Analyst might use but this ideas page does not create a real e-score because its weightings and priorities have not been included. </a:t>
          </a:r>
        </a:p>
        <a:p>
          <a:endParaRPr lang="en-US" sz="1400" b="1" baseline="0"/>
        </a:p>
        <a:p>
          <a:r>
            <a:rPr lang="en-US" sz="1400" b="1" baseline="0"/>
            <a:t>To use this - </a:t>
          </a:r>
          <a:r>
            <a:rPr lang="en-US" sz="1400" b="1" i="1" baseline="0"/>
            <a:t>please just save a copy and start to change the thoughts and ideas</a:t>
          </a:r>
        </a:p>
        <a:p>
          <a:endParaRPr lang="en-US" sz="1400" b="1" baseline="0"/>
        </a:p>
        <a:p>
          <a:endParaRPr lang="en-US" sz="2400" b="1" baseline="0"/>
        </a:p>
      </xdr:txBody>
    </xdr:sp>
    <xdr:clientData/>
  </xdr:twoCellAnchor>
  <xdr:twoCellAnchor editAs="oneCell">
    <xdr:from>
      <xdr:col>0</xdr:col>
      <xdr:colOff>1320800</xdr:colOff>
      <xdr:row>27</xdr:row>
      <xdr:rowOff>381000</xdr:rowOff>
    </xdr:from>
    <xdr:to>
      <xdr:col>6</xdr:col>
      <xdr:colOff>135294</xdr:colOff>
      <xdr:row>44</xdr:row>
      <xdr:rowOff>147858</xdr:rowOff>
    </xdr:to>
    <xdr:pic>
      <xdr:nvPicPr>
        <xdr:cNvPr id="3" name="Picture 2">
          <a:extLst>
            <a:ext uri="{FF2B5EF4-FFF2-40B4-BE49-F238E27FC236}">
              <a16:creationId xmlns:a16="http://schemas.microsoft.com/office/drawing/2014/main" id="{434B25BC-4E8D-944B-AA16-FA3CA14D629A}"/>
            </a:ext>
          </a:extLst>
        </xdr:cNvPr>
        <xdr:cNvPicPr>
          <a:picLocks noChangeAspect="1"/>
        </xdr:cNvPicPr>
      </xdr:nvPicPr>
      <xdr:blipFill>
        <a:blip xmlns:r="http://schemas.openxmlformats.org/officeDocument/2006/relationships" r:embed="rId3"/>
        <a:stretch>
          <a:fillRect/>
        </a:stretch>
      </xdr:blipFill>
      <xdr:spPr>
        <a:xfrm>
          <a:off x="1320800" y="5867400"/>
          <a:ext cx="4961294" cy="3411758"/>
        </a:xfrm>
        <a:prstGeom prst="rect">
          <a:avLst/>
        </a:prstGeom>
      </xdr:spPr>
    </xdr:pic>
    <xdr:clientData/>
  </xdr:twoCellAnchor>
  <xdr:twoCellAnchor editAs="oneCell">
    <xdr:from>
      <xdr:col>1</xdr:col>
      <xdr:colOff>647700</xdr:colOff>
      <xdr:row>20</xdr:row>
      <xdr:rowOff>25400</xdr:rowOff>
    </xdr:from>
    <xdr:to>
      <xdr:col>3</xdr:col>
      <xdr:colOff>482600</xdr:colOff>
      <xdr:row>20</xdr:row>
      <xdr:rowOff>1511300</xdr:rowOff>
    </xdr:to>
    <xdr:pic>
      <xdr:nvPicPr>
        <xdr:cNvPr id="5" name="Graphic 4" descr="Share">
          <a:hlinkClick xmlns:r="http://schemas.openxmlformats.org/officeDocument/2006/relationships" r:id="rId4"/>
          <a:extLst>
            <a:ext uri="{FF2B5EF4-FFF2-40B4-BE49-F238E27FC236}">
              <a16:creationId xmlns:a16="http://schemas.microsoft.com/office/drawing/2014/main" id="{FC06C0D2-B36A-0F4E-997B-FC30ACBDD4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73200" y="4089400"/>
          <a:ext cx="1485900" cy="1485900"/>
        </a:xfrm>
        <a:prstGeom prst="rect">
          <a:avLst/>
        </a:prstGeom>
      </xdr:spPr>
    </xdr:pic>
    <xdr:clientData/>
  </xdr:twoCellAnchor>
  <xdr:twoCellAnchor editAs="oneCell">
    <xdr:from>
      <xdr:col>0</xdr:col>
      <xdr:colOff>91752</xdr:colOff>
      <xdr:row>0</xdr:row>
      <xdr:rowOff>101600</xdr:rowOff>
    </xdr:from>
    <xdr:to>
      <xdr:col>6</xdr:col>
      <xdr:colOff>439334</xdr:colOff>
      <xdr:row>18</xdr:row>
      <xdr:rowOff>101600</xdr:rowOff>
    </xdr:to>
    <xdr:pic>
      <xdr:nvPicPr>
        <xdr:cNvPr id="8" name="Picture 7">
          <a:extLst>
            <a:ext uri="{FF2B5EF4-FFF2-40B4-BE49-F238E27FC236}">
              <a16:creationId xmlns:a16="http://schemas.microsoft.com/office/drawing/2014/main" id="{9BEAE974-6F5C-E14E-8CD3-C6E889F4F4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1752" y="101600"/>
          <a:ext cx="6494382" cy="3657600"/>
        </a:xfrm>
        <a:prstGeom prst="rect">
          <a:avLst/>
        </a:prstGeom>
      </xdr:spPr>
    </xdr:pic>
    <xdr:clientData/>
  </xdr:twoCellAnchor>
  <xdr:twoCellAnchor>
    <xdr:from>
      <xdr:col>6</xdr:col>
      <xdr:colOff>698500</xdr:colOff>
      <xdr:row>0</xdr:row>
      <xdr:rowOff>0</xdr:rowOff>
    </xdr:from>
    <xdr:to>
      <xdr:col>16</xdr:col>
      <xdr:colOff>101600</xdr:colOff>
      <xdr:row>6</xdr:row>
      <xdr:rowOff>177800</xdr:rowOff>
    </xdr:to>
    <xdr:sp macro="" textlink="">
      <xdr:nvSpPr>
        <xdr:cNvPr id="9" name="TextBox 8">
          <a:extLst>
            <a:ext uri="{FF2B5EF4-FFF2-40B4-BE49-F238E27FC236}">
              <a16:creationId xmlns:a16="http://schemas.microsoft.com/office/drawing/2014/main" id="{7124591E-5157-A844-8A84-EA2D694B7C63}"/>
            </a:ext>
          </a:extLst>
        </xdr:cNvPr>
        <xdr:cNvSpPr txBox="1"/>
      </xdr:nvSpPr>
      <xdr:spPr>
        <a:xfrm>
          <a:off x="6845300" y="0"/>
          <a:ext cx="765810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Welcome to your E-Score Analyst's Notepad</a:t>
          </a:r>
          <a:r>
            <a:rPr lang="en-US" sz="2400" b="1" baseline="0"/>
            <a:t> </a:t>
          </a:r>
          <a:endParaRPr lang="en-US" sz="1100" b="0" baseline="0"/>
        </a:p>
        <a:p>
          <a:r>
            <a:rPr lang="en-US" sz="1400" b="1" baseline="0"/>
            <a:t>This coverts thoughts, ideas, or customer verbatum comments into their numerical values and then creates a score and a ranking that you can see. It also contains some basic report examples for your use. It can be used to map a journey or hold an interview.</a:t>
          </a:r>
        </a:p>
        <a:p>
          <a:endParaRPr lang="en-US" sz="1400" baseline="0"/>
        </a:p>
        <a:p>
          <a:endParaRPr lang="en-US" sz="2400" b="1" baseline="0"/>
        </a:p>
      </xdr:txBody>
    </xdr:sp>
    <xdr:clientData/>
  </xdr:twoCellAnchor>
  <xdr:twoCellAnchor>
    <xdr:from>
      <xdr:col>0</xdr:col>
      <xdr:colOff>63500</xdr:colOff>
      <xdr:row>2</xdr:row>
      <xdr:rowOff>152400</xdr:rowOff>
    </xdr:from>
    <xdr:to>
      <xdr:col>0</xdr:col>
      <xdr:colOff>1892300</xdr:colOff>
      <xdr:row>19</xdr:row>
      <xdr:rowOff>177800</xdr:rowOff>
    </xdr:to>
    <xdr:sp macro="" textlink="">
      <xdr:nvSpPr>
        <xdr:cNvPr id="10" name="Oval 9">
          <a:extLst>
            <a:ext uri="{FF2B5EF4-FFF2-40B4-BE49-F238E27FC236}">
              <a16:creationId xmlns:a16="http://schemas.microsoft.com/office/drawing/2014/main" id="{2BAFAABA-7450-BD48-9418-86ABA178521C}"/>
            </a:ext>
          </a:extLst>
        </xdr:cNvPr>
        <xdr:cNvSpPr/>
      </xdr:nvSpPr>
      <xdr:spPr>
        <a:xfrm>
          <a:off x="63500" y="558800"/>
          <a:ext cx="1828800" cy="34798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698500</xdr:colOff>
      <xdr:row>11</xdr:row>
      <xdr:rowOff>190500</xdr:rowOff>
    </xdr:from>
    <xdr:to>
      <xdr:col>12</xdr:col>
      <xdr:colOff>584200</xdr:colOff>
      <xdr:row>15</xdr:row>
      <xdr:rowOff>63500</xdr:rowOff>
    </xdr:to>
    <xdr:sp macro="" textlink="">
      <xdr:nvSpPr>
        <xdr:cNvPr id="11" name="Oval 10">
          <a:extLst>
            <a:ext uri="{FF2B5EF4-FFF2-40B4-BE49-F238E27FC236}">
              <a16:creationId xmlns:a16="http://schemas.microsoft.com/office/drawing/2014/main" id="{30457B77-31DD-4B46-86A8-6EFD9B552F36}"/>
            </a:ext>
          </a:extLst>
        </xdr:cNvPr>
        <xdr:cNvSpPr/>
      </xdr:nvSpPr>
      <xdr:spPr>
        <a:xfrm>
          <a:off x="10972800" y="2425700"/>
          <a:ext cx="711200" cy="6858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101600</xdr:colOff>
      <xdr:row>12</xdr:row>
      <xdr:rowOff>63500</xdr:rowOff>
    </xdr:from>
    <xdr:to>
      <xdr:col>12</xdr:col>
      <xdr:colOff>190500</xdr:colOff>
      <xdr:row>15</xdr:row>
      <xdr:rowOff>76200</xdr:rowOff>
    </xdr:to>
    <xdr:sp macro="" textlink="">
      <xdr:nvSpPr>
        <xdr:cNvPr id="12" name="Oval 11">
          <a:extLst>
            <a:ext uri="{FF2B5EF4-FFF2-40B4-BE49-F238E27FC236}">
              <a16:creationId xmlns:a16="http://schemas.microsoft.com/office/drawing/2014/main" id="{A570E3E2-8388-A343-89C8-7E97E3A2EB41}"/>
            </a:ext>
          </a:extLst>
        </xdr:cNvPr>
        <xdr:cNvSpPr/>
      </xdr:nvSpPr>
      <xdr:spPr>
        <a:xfrm>
          <a:off x="10375900" y="2501900"/>
          <a:ext cx="914400" cy="6223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3877733</xdr:colOff>
      <xdr:row>3</xdr:row>
      <xdr:rowOff>8467</xdr:rowOff>
    </xdr:from>
    <xdr:ext cx="914400" cy="914400"/>
    <xdr:pic>
      <xdr:nvPicPr>
        <xdr:cNvPr id="19" name="Graphic 18" descr="Brain">
          <a:hlinkClick xmlns:r="http://schemas.openxmlformats.org/officeDocument/2006/relationships" r:id="rId1"/>
          <a:extLst>
            <a:ext uri="{FF2B5EF4-FFF2-40B4-BE49-F238E27FC236}">
              <a16:creationId xmlns:a16="http://schemas.microsoft.com/office/drawing/2014/main" id="{C1587378-691E-9345-A3BB-7A2489FAA3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43733" y="821267"/>
          <a:ext cx="914400" cy="914400"/>
        </a:xfrm>
        <a:prstGeom prst="rect">
          <a:avLst/>
        </a:prstGeom>
      </xdr:spPr>
    </xdr:pic>
    <xdr:clientData/>
  </xdr:oneCellAnchor>
  <xdr:oneCellAnchor>
    <xdr:from>
      <xdr:col>4</xdr:col>
      <xdr:colOff>2582334</xdr:colOff>
      <xdr:row>2</xdr:row>
      <xdr:rowOff>215900</xdr:rowOff>
    </xdr:from>
    <xdr:ext cx="914400" cy="914400"/>
    <xdr:pic>
      <xdr:nvPicPr>
        <xdr:cNvPr id="21" name="Graphic 20" descr="Scales of Justice">
          <a:hlinkClick xmlns:r="http://schemas.openxmlformats.org/officeDocument/2006/relationships" r:id="rId4"/>
          <a:extLst>
            <a:ext uri="{FF2B5EF4-FFF2-40B4-BE49-F238E27FC236}">
              <a16:creationId xmlns:a16="http://schemas.microsoft.com/office/drawing/2014/main" id="{239FA66D-82F3-4F4B-B83B-C9B2B419E7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826934" y="800100"/>
          <a:ext cx="914400" cy="914400"/>
        </a:xfrm>
        <a:prstGeom prst="rect">
          <a:avLst/>
        </a:prstGeom>
      </xdr:spPr>
    </xdr:pic>
    <xdr:clientData/>
  </xdr:oneCellAnchor>
  <xdr:oneCellAnchor>
    <xdr:from>
      <xdr:col>4</xdr:col>
      <xdr:colOff>1253066</xdr:colOff>
      <xdr:row>3</xdr:row>
      <xdr:rowOff>-1</xdr:rowOff>
    </xdr:from>
    <xdr:ext cx="914400" cy="914400"/>
    <xdr:pic>
      <xdr:nvPicPr>
        <xdr:cNvPr id="25" name="Graphic 24" descr="Raised Hand">
          <a:hlinkClick xmlns:r="http://schemas.openxmlformats.org/officeDocument/2006/relationships" r:id="rId7"/>
          <a:extLst>
            <a:ext uri="{FF2B5EF4-FFF2-40B4-BE49-F238E27FC236}">
              <a16:creationId xmlns:a16="http://schemas.microsoft.com/office/drawing/2014/main" id="{BBF5474A-7AEE-D144-B939-6780DF5645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506133" y="795866"/>
          <a:ext cx="914400" cy="914400"/>
        </a:xfrm>
        <a:prstGeom prst="rect">
          <a:avLst/>
        </a:prstGeom>
      </xdr:spPr>
    </xdr:pic>
    <xdr:clientData/>
  </xdr:oneCellAnchor>
  <xdr:twoCellAnchor editAs="oneCell">
    <xdr:from>
      <xdr:col>4</xdr:col>
      <xdr:colOff>186267</xdr:colOff>
      <xdr:row>2</xdr:row>
      <xdr:rowOff>203200</xdr:rowOff>
    </xdr:from>
    <xdr:to>
      <xdr:col>4</xdr:col>
      <xdr:colOff>1100667</xdr:colOff>
      <xdr:row>2</xdr:row>
      <xdr:rowOff>1115180</xdr:rowOff>
    </xdr:to>
    <xdr:pic>
      <xdr:nvPicPr>
        <xdr:cNvPr id="11" name="Graphic 10" descr="Bar chart">
          <a:hlinkClick xmlns:r="http://schemas.openxmlformats.org/officeDocument/2006/relationships" r:id="rId10"/>
          <a:extLst>
            <a:ext uri="{FF2B5EF4-FFF2-40B4-BE49-F238E27FC236}">
              <a16:creationId xmlns:a16="http://schemas.microsoft.com/office/drawing/2014/main" id="{316EB52F-C494-DE48-8505-FE0755CB42C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439334" y="778933"/>
          <a:ext cx="914400" cy="914400"/>
        </a:xfrm>
        <a:prstGeom prst="rect">
          <a:avLst/>
        </a:prstGeom>
      </xdr:spPr>
    </xdr:pic>
    <xdr:clientData/>
  </xdr:twoCellAnchor>
  <xdr:twoCellAnchor editAs="oneCell">
    <xdr:from>
      <xdr:col>0</xdr:col>
      <xdr:colOff>441001</xdr:colOff>
      <xdr:row>0</xdr:row>
      <xdr:rowOff>190500</xdr:rowOff>
    </xdr:from>
    <xdr:to>
      <xdr:col>3</xdr:col>
      <xdr:colOff>630484</xdr:colOff>
      <xdr:row>3</xdr:row>
      <xdr:rowOff>1310821</xdr:rowOff>
    </xdr:to>
    <xdr:pic>
      <xdr:nvPicPr>
        <xdr:cNvPr id="28" name="Picture 27">
          <a:extLst>
            <a:ext uri="{FF2B5EF4-FFF2-40B4-BE49-F238E27FC236}">
              <a16:creationId xmlns:a16="http://schemas.microsoft.com/office/drawing/2014/main" id="{DBCE63EF-B0C4-BC41-9D99-A4DF7236866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41001" y="190500"/>
          <a:ext cx="6539483" cy="3683000"/>
        </a:xfrm>
        <a:prstGeom prst="rect">
          <a:avLst/>
        </a:prstGeom>
      </xdr:spPr>
    </xdr:pic>
    <xdr:clientData/>
  </xdr:twoCellAnchor>
  <xdr:twoCellAnchor>
    <xdr:from>
      <xdr:col>0</xdr:col>
      <xdr:colOff>349250</xdr:colOff>
      <xdr:row>1</xdr:row>
      <xdr:rowOff>336550</xdr:rowOff>
    </xdr:from>
    <xdr:to>
      <xdr:col>1</xdr:col>
      <xdr:colOff>748136</xdr:colOff>
      <xdr:row>4</xdr:row>
      <xdr:rowOff>1270000</xdr:rowOff>
    </xdr:to>
    <xdr:sp macro="" textlink="">
      <xdr:nvSpPr>
        <xdr:cNvPr id="29" name="Oval 28">
          <a:extLst>
            <a:ext uri="{FF2B5EF4-FFF2-40B4-BE49-F238E27FC236}">
              <a16:creationId xmlns:a16="http://schemas.microsoft.com/office/drawing/2014/main" id="{6372C6A7-346D-5749-A7EC-B1A30C006F1F}"/>
            </a:ext>
          </a:extLst>
        </xdr:cNvPr>
        <xdr:cNvSpPr/>
      </xdr:nvSpPr>
      <xdr:spPr>
        <a:xfrm>
          <a:off x="349250" y="558800"/>
          <a:ext cx="1637136" cy="2870200"/>
        </a:xfrm>
        <a:prstGeom prst="ellipse">
          <a:avLst/>
        </a:prstGeom>
        <a:noFill/>
        <a:ln w="1206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135468</xdr:colOff>
      <xdr:row>3</xdr:row>
      <xdr:rowOff>148167</xdr:rowOff>
    </xdr:from>
    <xdr:to>
      <xdr:col>5</xdr:col>
      <xdr:colOff>84668</xdr:colOff>
      <xdr:row>3</xdr:row>
      <xdr:rowOff>931333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1F10E6BA-51E6-EE4C-BC37-67CAE303A0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868401" y="859367"/>
          <a:ext cx="778933" cy="783166"/>
        </a:xfrm>
        <a:prstGeom prst="rect">
          <a:avLst/>
        </a:prstGeom>
      </xdr:spPr>
    </xdr:pic>
    <xdr:clientData/>
  </xdr:twoCellAnchor>
  <xdr:twoCellAnchor>
    <xdr:from>
      <xdr:col>6</xdr:col>
      <xdr:colOff>685800</xdr:colOff>
      <xdr:row>5</xdr:row>
      <xdr:rowOff>406400</xdr:rowOff>
    </xdr:from>
    <xdr:to>
      <xdr:col>21</xdr:col>
      <xdr:colOff>76202</xdr:colOff>
      <xdr:row>25</xdr:row>
      <xdr:rowOff>33866</xdr:rowOff>
    </xdr:to>
    <xdr:graphicFrame macro="">
      <xdr:nvGraphicFramePr>
        <xdr:cNvPr id="3" name="Chart 2">
          <a:extLst>
            <a:ext uri="{FF2B5EF4-FFF2-40B4-BE49-F238E27FC236}">
              <a16:creationId xmlns:a16="http://schemas.microsoft.com/office/drawing/2014/main" id="{F8404035-DA30-354F-9B10-F7C18A1B9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76200</xdr:colOff>
      <xdr:row>0</xdr:row>
      <xdr:rowOff>139700</xdr:rowOff>
    </xdr:from>
    <xdr:to>
      <xdr:col>6</xdr:col>
      <xdr:colOff>4233</xdr:colOff>
      <xdr:row>3</xdr:row>
      <xdr:rowOff>87690</xdr:rowOff>
    </xdr:to>
    <xdr:pic>
      <xdr:nvPicPr>
        <xdr:cNvPr id="3" name="Graphic 2" descr="Arrow: U-turn">
          <a:hlinkClick xmlns:r="http://schemas.openxmlformats.org/officeDocument/2006/relationships" r:id="rId1"/>
          <a:extLst>
            <a:ext uri="{FF2B5EF4-FFF2-40B4-BE49-F238E27FC236}">
              <a16:creationId xmlns:a16="http://schemas.microsoft.com/office/drawing/2014/main" id="{1FC8D8F7-57F2-0E49-9FD8-ECE74B4797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492500" y="139700"/>
          <a:ext cx="778933" cy="778933"/>
        </a:xfrm>
        <a:prstGeom prst="rect">
          <a:avLst/>
        </a:prstGeom>
      </xdr:spPr>
    </xdr:pic>
    <xdr:clientData/>
  </xdr:twoCellAnchor>
  <xdr:twoCellAnchor>
    <xdr:from>
      <xdr:col>6</xdr:col>
      <xdr:colOff>152400</xdr:colOff>
      <xdr:row>16</xdr:row>
      <xdr:rowOff>228600</xdr:rowOff>
    </xdr:from>
    <xdr:to>
      <xdr:col>18</xdr:col>
      <xdr:colOff>533400</xdr:colOff>
      <xdr:row>34</xdr:row>
      <xdr:rowOff>177800</xdr:rowOff>
    </xdr:to>
    <xdr:graphicFrame macro="">
      <xdr:nvGraphicFramePr>
        <xdr:cNvPr id="4" name="Chart 3">
          <a:extLst>
            <a:ext uri="{FF2B5EF4-FFF2-40B4-BE49-F238E27FC236}">
              <a16:creationId xmlns:a16="http://schemas.microsoft.com/office/drawing/2014/main" id="{0DC096ED-69D7-D54F-A5B7-A64EE5029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152400</xdr:colOff>
      <xdr:row>1</xdr:row>
      <xdr:rowOff>50800</xdr:rowOff>
    </xdr:from>
    <xdr:to>
      <xdr:col>18</xdr:col>
      <xdr:colOff>664636</xdr:colOff>
      <xdr:row>16</xdr:row>
      <xdr:rowOff>76200</xdr:rowOff>
    </xdr:to>
    <xdr:graphicFrame macro="">
      <xdr:nvGraphicFramePr>
        <xdr:cNvPr id="5" name="Chart 4">
          <a:extLst>
            <a:ext uri="{FF2B5EF4-FFF2-40B4-BE49-F238E27FC236}">
              <a16:creationId xmlns:a16="http://schemas.microsoft.com/office/drawing/2014/main" id="{C9775216-3341-CE4F-BA7F-9CFDE83C1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3</xdr:row>
      <xdr:rowOff>12700</xdr:rowOff>
    </xdr:from>
    <xdr:to>
      <xdr:col>6</xdr:col>
      <xdr:colOff>1198033</xdr:colOff>
      <xdr:row>4</xdr:row>
      <xdr:rowOff>143933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0F20F6B6-A11B-DD46-AE53-6CBA179E2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14200" y="787400"/>
          <a:ext cx="778933" cy="77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21</xdr:row>
      <xdr:rowOff>0</xdr:rowOff>
    </xdr:from>
    <xdr:to>
      <xdr:col>5</xdr:col>
      <xdr:colOff>778933</xdr:colOff>
      <xdr:row>24</xdr:row>
      <xdr:rowOff>169333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D48D8964-B9C9-EA43-86B7-8B787046A5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702300" y="4292600"/>
          <a:ext cx="778933" cy="7789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372533</xdr:colOff>
      <xdr:row>6</xdr:row>
      <xdr:rowOff>169334</xdr:rowOff>
    </xdr:from>
    <xdr:to>
      <xdr:col>4</xdr:col>
      <xdr:colOff>990600</xdr:colOff>
      <xdr:row>9</xdr:row>
      <xdr:rowOff>651935</xdr:rowOff>
    </xdr:to>
    <xdr:sp macro="" textlink="">
      <xdr:nvSpPr>
        <xdr:cNvPr id="5" name="TextBox 4">
          <a:extLst>
            <a:ext uri="{FF2B5EF4-FFF2-40B4-BE49-F238E27FC236}">
              <a16:creationId xmlns:a16="http://schemas.microsoft.com/office/drawing/2014/main" id="{8F9453BF-A587-2C4F-8C28-9C3E12AB656E}"/>
            </a:ext>
          </a:extLst>
        </xdr:cNvPr>
        <xdr:cNvSpPr txBox="1"/>
      </xdr:nvSpPr>
      <xdr:spPr>
        <a:xfrm>
          <a:off x="1210733" y="1413934"/>
          <a:ext cx="3589867" cy="1422401"/>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4400" b="1"/>
            <a:t>Reports</a:t>
          </a:r>
        </a:p>
        <a:p>
          <a:pPr algn="l"/>
          <a:r>
            <a:rPr lang="en-US" sz="2800" b="1"/>
            <a:t>(Overview)</a:t>
          </a:r>
          <a:endParaRPr lang="en-US" sz="4400" b="1"/>
        </a:p>
      </xdr:txBody>
    </xdr:sp>
    <xdr:clientData/>
  </xdr:twoCellAnchor>
  <xdr:oneCellAnchor>
    <xdr:from>
      <xdr:col>7</xdr:col>
      <xdr:colOff>778933</xdr:colOff>
      <xdr:row>7</xdr:row>
      <xdr:rowOff>211667</xdr:rowOff>
    </xdr:from>
    <xdr:ext cx="914400" cy="914400"/>
    <xdr:pic>
      <xdr:nvPicPr>
        <xdr:cNvPr id="6" name="Graphic 5" descr="Brain">
          <a:hlinkClick xmlns:r="http://schemas.openxmlformats.org/officeDocument/2006/relationships" r:id="rId1"/>
          <a:extLst>
            <a:ext uri="{FF2B5EF4-FFF2-40B4-BE49-F238E27FC236}">
              <a16:creationId xmlns:a16="http://schemas.microsoft.com/office/drawing/2014/main" id="{FE107885-41EC-B247-AB0E-1E000F090C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22333" y="1799167"/>
          <a:ext cx="914400" cy="914400"/>
        </a:xfrm>
        <a:prstGeom prst="rect">
          <a:avLst/>
        </a:prstGeom>
      </xdr:spPr>
    </xdr:pic>
    <xdr:clientData/>
  </xdr:oneCellAnchor>
  <xdr:oneCellAnchor>
    <xdr:from>
      <xdr:col>6</xdr:col>
      <xdr:colOff>1016001</xdr:colOff>
      <xdr:row>7</xdr:row>
      <xdr:rowOff>207434</xdr:rowOff>
    </xdr:from>
    <xdr:ext cx="914400" cy="914400"/>
    <xdr:pic>
      <xdr:nvPicPr>
        <xdr:cNvPr id="7" name="Graphic 6" descr="Scales of Justice">
          <a:hlinkClick xmlns:r="http://schemas.openxmlformats.org/officeDocument/2006/relationships" r:id="rId4"/>
          <a:extLst>
            <a:ext uri="{FF2B5EF4-FFF2-40B4-BE49-F238E27FC236}">
              <a16:creationId xmlns:a16="http://schemas.microsoft.com/office/drawing/2014/main" id="{C0183443-C911-FA4C-A5B1-AC0F71E370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318001" y="1794934"/>
          <a:ext cx="914400" cy="914400"/>
        </a:xfrm>
        <a:prstGeom prst="rect">
          <a:avLst/>
        </a:prstGeom>
      </xdr:spPr>
    </xdr:pic>
    <xdr:clientData/>
  </xdr:oneCellAnchor>
  <xdr:oneCellAnchor>
    <xdr:from>
      <xdr:col>5</xdr:col>
      <xdr:colOff>795866</xdr:colOff>
      <xdr:row>8</xdr:row>
      <xdr:rowOff>50799</xdr:rowOff>
    </xdr:from>
    <xdr:ext cx="914400" cy="914400"/>
    <xdr:pic>
      <xdr:nvPicPr>
        <xdr:cNvPr id="8" name="Graphic 7" descr="Raised Hand">
          <a:hlinkClick xmlns:r="http://schemas.openxmlformats.org/officeDocument/2006/relationships" r:id="rId7"/>
          <a:extLst>
            <a:ext uri="{FF2B5EF4-FFF2-40B4-BE49-F238E27FC236}">
              <a16:creationId xmlns:a16="http://schemas.microsoft.com/office/drawing/2014/main" id="{C1A38D41-BCFC-BD43-8324-F93950FE4DE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272366" y="1854199"/>
          <a:ext cx="914400" cy="914400"/>
        </a:xfrm>
        <a:prstGeom prst="rect">
          <a:avLst/>
        </a:prstGeom>
      </xdr:spPr>
    </xdr:pic>
    <xdr:clientData/>
  </xdr:oneCellAnchor>
  <xdr:oneCellAnchor>
    <xdr:from>
      <xdr:col>20</xdr:col>
      <xdr:colOff>131233</xdr:colOff>
      <xdr:row>9</xdr:row>
      <xdr:rowOff>97367</xdr:rowOff>
    </xdr:from>
    <xdr:ext cx="914400" cy="914400"/>
    <xdr:pic>
      <xdr:nvPicPr>
        <xdr:cNvPr id="9" name="Graphic 8" descr="Brain">
          <a:hlinkClick xmlns:r="http://schemas.openxmlformats.org/officeDocument/2006/relationships" r:id="rId1"/>
          <a:extLst>
            <a:ext uri="{FF2B5EF4-FFF2-40B4-BE49-F238E27FC236}">
              <a16:creationId xmlns:a16="http://schemas.microsoft.com/office/drawing/2014/main" id="{A27714DC-D6F3-B047-8E79-EEE3F103ED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57933" y="2218267"/>
          <a:ext cx="914400" cy="914400"/>
        </a:xfrm>
        <a:prstGeom prst="rect">
          <a:avLst/>
        </a:prstGeom>
      </xdr:spPr>
    </xdr:pic>
    <xdr:clientData/>
  </xdr:oneCellAnchor>
  <xdr:twoCellAnchor editAs="oneCell">
    <xdr:from>
      <xdr:col>9</xdr:col>
      <xdr:colOff>63500</xdr:colOff>
      <xdr:row>7</xdr:row>
      <xdr:rowOff>139700</xdr:rowOff>
    </xdr:from>
    <xdr:to>
      <xdr:col>9</xdr:col>
      <xdr:colOff>1117600</xdr:colOff>
      <xdr:row>10</xdr:row>
      <xdr:rowOff>0</xdr:rowOff>
    </xdr:to>
    <xdr:pic>
      <xdr:nvPicPr>
        <xdr:cNvPr id="14" name="Graphic 13" descr="Arrow: U-turn">
          <a:hlinkClick xmlns:r="http://schemas.openxmlformats.org/officeDocument/2006/relationships" r:id="rId10"/>
          <a:extLst>
            <a:ext uri="{FF2B5EF4-FFF2-40B4-BE49-F238E27FC236}">
              <a16:creationId xmlns:a16="http://schemas.microsoft.com/office/drawing/2014/main" id="{6A55FD1F-8155-8A4E-BED3-252F1FBCFC8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67700" y="1765300"/>
          <a:ext cx="1054100" cy="1079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310658</xdr:colOff>
      <xdr:row>3</xdr:row>
      <xdr:rowOff>140179</xdr:rowOff>
    </xdr:from>
    <xdr:to>
      <xdr:col>2</xdr:col>
      <xdr:colOff>804180</xdr:colOff>
      <xdr:row>8</xdr:row>
      <xdr:rowOff>646147</xdr:rowOff>
    </xdr:to>
    <xdr:pic>
      <xdr:nvPicPr>
        <xdr:cNvPr id="2" name="Picture 1">
          <a:extLst>
            <a:ext uri="{FF2B5EF4-FFF2-40B4-BE49-F238E27FC236}">
              <a16:creationId xmlns:a16="http://schemas.microsoft.com/office/drawing/2014/main" id="{C702DB37-DB69-D24D-997F-208C16A10255}"/>
            </a:ext>
          </a:extLst>
        </xdr:cNvPr>
        <xdr:cNvPicPr>
          <a:picLocks noChangeAspect="1"/>
        </xdr:cNvPicPr>
      </xdr:nvPicPr>
      <xdr:blipFill>
        <a:blip xmlns:r="http://schemas.openxmlformats.org/officeDocument/2006/relationships" r:embed="rId1"/>
        <a:stretch>
          <a:fillRect/>
        </a:stretch>
      </xdr:blipFill>
      <xdr:spPr>
        <a:xfrm>
          <a:off x="1136158" y="730729"/>
          <a:ext cx="2176272" cy="149656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XFO Training" refreshedDate="43449.534495138891" createdVersion="6" refreshedVersion="6" minRefreshableVersion="3" recordCount="21" xr:uid="{819AC8F8-2BB5-3A4C-BF29-4D484CC4C858}">
  <cacheSource type="worksheet">
    <worksheetSource ref="E10:M31" sheet="Notepad"/>
  </cacheSource>
  <cacheFields count="9">
    <cacheField name="My Notes" numFmtId="49">
      <sharedItems count="27">
        <s v="It has all my apps"/>
        <s v="Here might be a question about effort"/>
        <s v="It’s easy to buy on line which is where I want to buy it"/>
        <s v="It connected to Bluetooth easily"/>
        <s v="A question about fairness"/>
        <s v="Phone service is quick to answer questions"/>
        <s v="Agent was not really concentrating on me"/>
        <s v="Website is full of too much stuff"/>
        <s v="Something was missing from the box and I feel a bit cheated that is actually an optional extra"/>
        <s v="There are many settings I don't understand "/>
        <s v="Call got cut off"/>
        <s v="Can't get the diary to sync"/>
        <s v="Call took a long time to be answered"/>
        <s v="I don't understand terms and conditions…but that’s true about most things"/>
        <s v="Website is bad to search for help"/>
        <s v="Agent was not polite"/>
        <s v="IVR experience is bad when I have a question about my bill"/>
        <s v="It’s hard to unpack"/>
        <s v="It’s easy to set up "/>
        <s v="This is where I put my first thoughts or VOC or any other fact or concept and give a feeling then a priority like (just change this and score)"/>
        <s v="A question about satisfaction"/>
        <s v="This is where I put my first thought and give a feeling then a priority like (just change this and score)" u="1"/>
        <s v="It is seen as a premium brand so I feel that I don't just own the product it is part of my lifestyle and connects me to my personal network who use the same products" u="1"/>
        <s v="This is the cell where you insert new cells by selecting the whole row on your left and then inserting new rows you then have to copy the cell formulas from the line above" u="1"/>
        <s v="Agent was not really copncentrating on me" u="1"/>
        <s v="Agent was polite" u="1"/>
        <s v="Took a long time to reach the Accounts team" u="1"/>
      </sharedItems>
    </cacheField>
    <cacheField name="Stakeholder" numFmtId="49">
      <sharedItems containsBlank="1"/>
    </cacheField>
    <cacheField name="Feeling/ Emotion" numFmtId="0">
      <sharedItems count="9">
        <s v="a little good"/>
        <s v="ok"/>
        <s v="very good"/>
        <s v="a little bad"/>
        <s v="a lot good"/>
        <s v="very bad"/>
        <s v="completely bad"/>
        <s v="a lot bad"/>
        <s v="more than bad"/>
      </sharedItems>
    </cacheField>
    <cacheField name="Feeling  Score" numFmtId="0">
      <sharedItems containsSemiMixedTypes="0" containsString="0" containsNumber="1" containsInteger="1" minValue="1" maxValue="9"/>
    </cacheField>
    <cacheField name="Priority" numFmtId="0">
      <sharedItems count="11">
        <s v="Bottom"/>
        <s v="top"/>
        <s v="high"/>
        <s v="low"/>
        <s v="average"/>
        <s v="Not "/>
        <s v="lowpriority" u="1"/>
        <s v="lowest priority" u="1"/>
        <s v="low priority" u="1"/>
        <s v="average priority" u="1"/>
        <s v="top priority" u="1"/>
      </sharedItems>
    </cacheField>
    <cacheField name="Priority -score" numFmtId="0">
      <sharedItems containsSemiMixedTypes="0" containsString="0" containsNumber="1" containsInteger="1" minValue="0" maxValue="11"/>
    </cacheField>
    <cacheField name="Priority Ranking" numFmtId="0">
      <sharedItems containsSemiMixedTypes="0" containsString="0" containsNumber="1" containsInteger="1" minValue="1" maxValue="21"/>
    </cacheField>
    <cacheField name="Total    E-Score" numFmtId="1">
      <sharedItems containsSemiMixedTypes="0" containsString="0" containsNumber="1" containsInteger="1" minValue="0" maxValue="121" count="27">
        <n v="7"/>
        <n v="66"/>
        <n v="81"/>
        <n v="27"/>
        <n v="5"/>
        <n v="48"/>
        <n v="54"/>
        <n v="18"/>
        <n v="0"/>
        <n v="2"/>
        <n v="3"/>
        <n v="44"/>
        <n v="6"/>
        <n v="12"/>
        <n v="11"/>
        <n v="9"/>
        <n v="121" u="1"/>
        <n v="36" u="1"/>
        <n v="42" u="1"/>
        <n v="15" u="1"/>
        <n v="33" u="1"/>
        <n v="22" u="1"/>
        <n v="60" u="1"/>
        <n v="24" u="1"/>
        <n v="110" u="1"/>
        <n v="30" u="1"/>
        <n v="55" u="1"/>
      </sharedItems>
    </cacheField>
    <cacheField name="E-score Ranking" numFmtId="1">
      <sharedItems containsSemiMixedTypes="0" containsString="0" containsNumber="1" containsInteger="1" minValue="1" maxValue="21" count="21">
        <n v="15"/>
        <n v="3"/>
        <n v="1"/>
        <n v="7"/>
        <n v="17"/>
        <n v="5"/>
        <n v="4"/>
        <n v="10"/>
        <n v="21"/>
        <n v="20"/>
        <n v="18"/>
        <n v="6"/>
        <n v="16"/>
        <n v="12"/>
        <n v="13"/>
        <n v="14"/>
        <n v="2" u="1"/>
        <n v="19" u="1"/>
        <n v="8" u="1"/>
        <n v="9" u="1"/>
        <n v="1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s v="Customer"/>
    <x v="0"/>
    <n v="7"/>
    <x v="0"/>
    <n v="1"/>
    <n v="16"/>
    <x v="0"/>
    <x v="0"/>
  </r>
  <r>
    <x v="1"/>
    <s v="Finance"/>
    <x v="1"/>
    <n v="6"/>
    <x v="1"/>
    <n v="11"/>
    <n v="1"/>
    <x v="1"/>
    <x v="1"/>
  </r>
  <r>
    <x v="2"/>
    <s v="Agent"/>
    <x v="2"/>
    <n v="9"/>
    <x v="2"/>
    <n v="9"/>
    <n v="4"/>
    <x v="2"/>
    <x v="2"/>
  </r>
  <r>
    <x v="3"/>
    <s v="Customer"/>
    <x v="2"/>
    <n v="9"/>
    <x v="3"/>
    <n v="3"/>
    <n v="14"/>
    <x v="3"/>
    <x v="3"/>
  </r>
  <r>
    <x v="4"/>
    <s v="Customer relationship management team"/>
    <x v="3"/>
    <n v="5"/>
    <x v="0"/>
    <n v="1"/>
    <n v="16"/>
    <x v="4"/>
    <x v="4"/>
  </r>
  <r>
    <x v="5"/>
    <s v="Everyone"/>
    <x v="4"/>
    <n v="8"/>
    <x v="4"/>
    <n v="6"/>
    <n v="10"/>
    <x v="5"/>
    <x v="5"/>
  </r>
  <r>
    <x v="6"/>
    <m/>
    <x v="1"/>
    <n v="6"/>
    <x v="2"/>
    <n v="9"/>
    <n v="4"/>
    <x v="6"/>
    <x v="6"/>
  </r>
  <r>
    <x v="7"/>
    <m/>
    <x v="5"/>
    <n v="3"/>
    <x v="2"/>
    <n v="9"/>
    <n v="4"/>
    <x v="3"/>
    <x v="3"/>
  </r>
  <r>
    <x v="8"/>
    <m/>
    <x v="5"/>
    <n v="3"/>
    <x v="4"/>
    <n v="6"/>
    <n v="10"/>
    <x v="7"/>
    <x v="7"/>
  </r>
  <r>
    <x v="9"/>
    <m/>
    <x v="3"/>
    <n v="5"/>
    <x v="5"/>
    <n v="0"/>
    <n v="21"/>
    <x v="8"/>
    <x v="8"/>
  </r>
  <r>
    <x v="10"/>
    <m/>
    <x v="6"/>
    <n v="2"/>
    <x v="0"/>
    <n v="1"/>
    <n v="16"/>
    <x v="9"/>
    <x v="9"/>
  </r>
  <r>
    <x v="11"/>
    <m/>
    <x v="5"/>
    <n v="3"/>
    <x v="0"/>
    <n v="1"/>
    <n v="16"/>
    <x v="10"/>
    <x v="10"/>
  </r>
  <r>
    <x v="12"/>
    <m/>
    <x v="5"/>
    <n v="3"/>
    <x v="4"/>
    <n v="6"/>
    <n v="10"/>
    <x v="7"/>
    <x v="7"/>
  </r>
  <r>
    <x v="13"/>
    <m/>
    <x v="5"/>
    <n v="3"/>
    <x v="0"/>
    <n v="1"/>
    <n v="16"/>
    <x v="10"/>
    <x v="10"/>
  </r>
  <r>
    <x v="14"/>
    <m/>
    <x v="5"/>
    <n v="3"/>
    <x v="2"/>
    <n v="9"/>
    <n v="4"/>
    <x v="3"/>
    <x v="3"/>
  </r>
  <r>
    <x v="15"/>
    <m/>
    <x v="7"/>
    <n v="4"/>
    <x v="1"/>
    <n v="11"/>
    <n v="1"/>
    <x v="11"/>
    <x v="11"/>
  </r>
  <r>
    <x v="16"/>
    <m/>
    <x v="6"/>
    <n v="2"/>
    <x v="3"/>
    <n v="3"/>
    <n v="14"/>
    <x v="12"/>
    <x v="12"/>
  </r>
  <r>
    <x v="17"/>
    <m/>
    <x v="6"/>
    <n v="2"/>
    <x v="4"/>
    <n v="6"/>
    <n v="10"/>
    <x v="13"/>
    <x v="13"/>
  </r>
  <r>
    <x v="18"/>
    <m/>
    <x v="2"/>
    <n v="9"/>
    <x v="2"/>
    <n v="9"/>
    <n v="4"/>
    <x v="2"/>
    <x v="2"/>
  </r>
  <r>
    <x v="19"/>
    <s v="Me"/>
    <x v="8"/>
    <n v="1"/>
    <x v="1"/>
    <n v="11"/>
    <n v="1"/>
    <x v="14"/>
    <x v="14"/>
  </r>
  <r>
    <x v="20"/>
    <s v="Both"/>
    <x v="8"/>
    <n v="1"/>
    <x v="2"/>
    <n v="9"/>
    <n v="4"/>
    <x v="15"/>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1B6541-7349-5847-A4D5-E05BD501E530}"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eelings">
  <location ref="B4:D35" firstHeaderRow="0" firstDataRow="1" firstDataCol="1"/>
  <pivotFields count="9">
    <pivotField axis="axisRow" dataField="1" showAll="0">
      <items count="28">
        <item x="15"/>
        <item m="1" x="25"/>
        <item x="10"/>
        <item x="12"/>
        <item x="11"/>
        <item x="13"/>
        <item x="3"/>
        <item x="0"/>
        <item m="1" x="22"/>
        <item x="2"/>
        <item x="18"/>
        <item x="17"/>
        <item x="16"/>
        <item x="5"/>
        <item x="8"/>
        <item x="9"/>
        <item m="1" x="26"/>
        <item x="14"/>
        <item x="7"/>
        <item m="1" x="21"/>
        <item m="1" x="24"/>
        <item m="1" x="23"/>
        <item x="6"/>
        <item x="1"/>
        <item x="4"/>
        <item x="19"/>
        <item x="20"/>
        <item t="default"/>
      </items>
    </pivotField>
    <pivotField showAll="0"/>
    <pivotField axis="axisRow" dataField="1" showAll="0">
      <items count="10">
        <item x="3"/>
        <item x="0"/>
        <item x="7"/>
        <item x="4"/>
        <item x="6"/>
        <item x="8"/>
        <item x="1"/>
        <item x="5"/>
        <item x="2"/>
        <item t="default"/>
      </items>
    </pivotField>
    <pivotField showAll="0"/>
    <pivotField showAll="0"/>
    <pivotField showAll="0"/>
    <pivotField showAll="0"/>
    <pivotField numFmtId="1" showAll="0"/>
    <pivotField numFmtId="1" showAll="0"/>
  </pivotFields>
  <rowFields count="2">
    <field x="2"/>
    <field x="0"/>
  </rowFields>
  <rowItems count="31">
    <i>
      <x/>
    </i>
    <i r="1">
      <x v="15"/>
    </i>
    <i r="1">
      <x v="24"/>
    </i>
    <i>
      <x v="1"/>
    </i>
    <i r="1">
      <x v="7"/>
    </i>
    <i>
      <x v="2"/>
    </i>
    <i r="1">
      <x/>
    </i>
    <i>
      <x v="3"/>
    </i>
    <i r="1">
      <x v="13"/>
    </i>
    <i>
      <x v="4"/>
    </i>
    <i r="1">
      <x v="2"/>
    </i>
    <i r="1">
      <x v="11"/>
    </i>
    <i r="1">
      <x v="12"/>
    </i>
    <i>
      <x v="5"/>
    </i>
    <i r="1">
      <x v="25"/>
    </i>
    <i r="1">
      <x v="26"/>
    </i>
    <i>
      <x v="6"/>
    </i>
    <i r="1">
      <x v="22"/>
    </i>
    <i r="1">
      <x v="23"/>
    </i>
    <i>
      <x v="7"/>
    </i>
    <i r="1">
      <x v="3"/>
    </i>
    <i r="1">
      <x v="4"/>
    </i>
    <i r="1">
      <x v="5"/>
    </i>
    <i r="1">
      <x v="14"/>
    </i>
    <i r="1">
      <x v="17"/>
    </i>
    <i r="1">
      <x v="18"/>
    </i>
    <i>
      <x v="8"/>
    </i>
    <i r="1">
      <x v="6"/>
    </i>
    <i r="1">
      <x v="9"/>
    </i>
    <i r="1">
      <x v="10"/>
    </i>
    <i t="grand">
      <x/>
    </i>
  </rowItems>
  <colFields count="1">
    <field x="-2"/>
  </colFields>
  <colItems count="2">
    <i>
      <x/>
    </i>
    <i i="1">
      <x v="1"/>
    </i>
  </colItems>
  <dataFields count="2">
    <dataField name="Count of My Notes" fld="0" subtotal="count" baseField="0" baseItem="0"/>
    <dataField name="Count of Feeling/ Emotion" fld="2" subtotal="count" baseField="0" baseItem="0"/>
  </dataFields>
  <formats count="41">
    <format dxfId="425">
      <pivotArea dataOnly="0" labelOnly="1" grandRow="1" outline="0" fieldPosition="0"/>
    </format>
    <format dxfId="424">
      <pivotArea dataOnly="0" labelOnly="1" grandRow="1" outline="0" fieldPosition="0"/>
    </format>
    <format dxfId="423">
      <pivotArea dataOnly="0" labelOnly="1" grandRow="1" outline="0" fieldPosition="0"/>
    </format>
    <format dxfId="422">
      <pivotArea dataOnly="0" labelOnly="1" grandRow="1" outline="0" fieldPosition="0"/>
    </format>
    <format dxfId="421">
      <pivotArea dataOnly="0" labelOnly="1" grandRow="1" outline="0" fieldPosition="0"/>
    </format>
    <format dxfId="420">
      <pivotArea dataOnly="0" labelOnly="1" fieldPosition="0">
        <references count="1">
          <reference field="0" count="0"/>
        </references>
      </pivotArea>
    </format>
    <format dxfId="419">
      <pivotArea dataOnly="0" labelOnly="1" fieldPosition="0">
        <references count="1">
          <reference field="0" count="0"/>
        </references>
      </pivotArea>
    </format>
    <format dxfId="418">
      <pivotArea dataOnly="0" labelOnly="1" fieldPosition="0">
        <references count="1">
          <reference field="0" count="0"/>
        </references>
      </pivotArea>
    </format>
    <format dxfId="417">
      <pivotArea dataOnly="0" labelOnly="1" fieldPosition="0">
        <references count="1">
          <reference field="2" count="0"/>
        </references>
      </pivotArea>
    </format>
    <format dxfId="416">
      <pivotArea dataOnly="0" labelOnly="1" fieldPosition="0">
        <references count="1">
          <reference field="2" count="0"/>
        </references>
      </pivotArea>
    </format>
    <format dxfId="415">
      <pivotArea dataOnly="0" labelOnly="1" fieldPosition="0">
        <references count="1">
          <reference field="2" count="1">
            <x v="8"/>
          </reference>
        </references>
      </pivotArea>
    </format>
    <format dxfId="414">
      <pivotArea dataOnly="0" labelOnly="1" fieldPosition="0">
        <references count="1">
          <reference field="2" count="1">
            <x v="7"/>
          </reference>
        </references>
      </pivotArea>
    </format>
    <format dxfId="413">
      <pivotArea dataOnly="0" labelOnly="1" fieldPosition="0">
        <references count="1">
          <reference field="2" count="1">
            <x v="6"/>
          </reference>
        </references>
      </pivotArea>
    </format>
    <format dxfId="412">
      <pivotArea dataOnly="0" labelOnly="1" fieldPosition="0">
        <references count="1">
          <reference field="2" count="1">
            <x v="5"/>
          </reference>
        </references>
      </pivotArea>
    </format>
    <format dxfId="411">
      <pivotArea dataOnly="0" labelOnly="1" fieldPosition="0">
        <references count="1">
          <reference field="2" count="1">
            <x v="5"/>
          </reference>
        </references>
      </pivotArea>
    </format>
    <format dxfId="410">
      <pivotArea dataOnly="0" labelOnly="1" fieldPosition="0">
        <references count="1">
          <reference field="2" count="1">
            <x v="6"/>
          </reference>
        </references>
      </pivotArea>
    </format>
    <format dxfId="409">
      <pivotArea dataOnly="0" labelOnly="1" fieldPosition="0">
        <references count="1">
          <reference field="2" count="1">
            <x v="3"/>
          </reference>
        </references>
      </pivotArea>
    </format>
    <format dxfId="408">
      <pivotArea dataOnly="0" labelOnly="1" fieldPosition="0">
        <references count="1">
          <reference field="2" count="1">
            <x v="3"/>
          </reference>
        </references>
      </pivotArea>
    </format>
    <format dxfId="407">
      <pivotArea dataOnly="0" labelOnly="1" fieldPosition="0">
        <references count="1">
          <reference field="2" count="1">
            <x v="3"/>
          </reference>
        </references>
      </pivotArea>
    </format>
    <format dxfId="406">
      <pivotArea dataOnly="0" labelOnly="1" fieldPosition="0">
        <references count="1">
          <reference field="2" count="1">
            <x v="7"/>
          </reference>
        </references>
      </pivotArea>
    </format>
    <format dxfId="405">
      <pivotArea dataOnly="0" labelOnly="1" fieldPosition="0">
        <references count="1">
          <reference field="2" count="1">
            <x v="8"/>
          </reference>
        </references>
      </pivotArea>
    </format>
    <format dxfId="404">
      <pivotArea field="2" type="button" dataOnly="0" labelOnly="1" outline="0" axis="axisRow" fieldPosition="0"/>
    </format>
    <format dxfId="403">
      <pivotArea field="2" type="button" dataOnly="0" labelOnly="1" outline="0" axis="axisRow" fieldPosition="0"/>
    </format>
    <format dxfId="402">
      <pivotArea dataOnly="0" labelOnly="1" fieldPosition="0">
        <references count="1">
          <reference field="2" count="1">
            <x v="0"/>
          </reference>
        </references>
      </pivotArea>
    </format>
    <format dxfId="401">
      <pivotArea field="2" type="button" dataOnly="0" labelOnly="1" outline="0" axis="axisRow" fieldPosition="0"/>
    </format>
    <format dxfId="400">
      <pivotArea dataOnly="0" labelOnly="1" fieldPosition="0">
        <references count="1">
          <reference field="2" count="0"/>
        </references>
      </pivotArea>
    </format>
    <format dxfId="399">
      <pivotArea dataOnly="0" labelOnly="1" grandRow="1" outline="0" fieldPosition="0"/>
    </format>
    <format dxfId="398">
      <pivotArea dataOnly="0" labelOnly="1" fieldPosition="0">
        <references count="2">
          <reference field="0" count="1">
            <x v="15"/>
          </reference>
          <reference field="2" count="1" selected="0">
            <x v="0"/>
          </reference>
        </references>
      </pivotArea>
    </format>
    <format dxfId="397">
      <pivotArea dataOnly="0" labelOnly="1" fieldPosition="0">
        <references count="2">
          <reference field="0" count="1">
            <x v="7"/>
          </reference>
          <reference field="2" count="1" selected="0">
            <x v="1"/>
          </reference>
        </references>
      </pivotArea>
    </format>
    <format dxfId="396">
      <pivotArea dataOnly="0" labelOnly="1" fieldPosition="0">
        <references count="2">
          <reference field="0" count="1">
            <x v="0"/>
          </reference>
          <reference field="2" count="1" selected="0">
            <x v="2"/>
          </reference>
        </references>
      </pivotArea>
    </format>
    <format dxfId="395">
      <pivotArea dataOnly="0" labelOnly="1" fieldPosition="0">
        <references count="2">
          <reference field="0" count="1">
            <x v="13"/>
          </reference>
          <reference field="2" count="1" selected="0">
            <x v="3"/>
          </reference>
        </references>
      </pivotArea>
    </format>
    <format dxfId="394">
      <pivotArea dataOnly="0" labelOnly="1" fieldPosition="0">
        <references count="2">
          <reference field="0" count="4">
            <x v="2"/>
            <x v="10"/>
            <x v="11"/>
            <x v="12"/>
          </reference>
          <reference field="2" count="1" selected="0">
            <x v="4"/>
          </reference>
        </references>
      </pivotArea>
    </format>
    <format dxfId="393">
      <pivotArea dataOnly="0" labelOnly="1" fieldPosition="0">
        <references count="2">
          <reference field="0" count="2">
            <x v="25"/>
            <x v="26"/>
          </reference>
          <reference field="2" count="1" selected="0">
            <x v="5"/>
          </reference>
        </references>
      </pivotArea>
    </format>
    <format dxfId="392">
      <pivotArea dataOnly="0" labelOnly="1" fieldPosition="0">
        <references count="2">
          <reference field="0" count="2">
            <x v="22"/>
            <x v="23"/>
          </reference>
          <reference field="2" count="1" selected="0">
            <x v="6"/>
          </reference>
        </references>
      </pivotArea>
    </format>
    <format dxfId="391">
      <pivotArea dataOnly="0" labelOnly="1" fieldPosition="0">
        <references count="2">
          <reference field="0" count="6">
            <x v="3"/>
            <x v="4"/>
            <x v="5"/>
            <x v="14"/>
            <x v="17"/>
            <x v="18"/>
          </reference>
          <reference field="2" count="1" selected="0">
            <x v="7"/>
          </reference>
        </references>
      </pivotArea>
    </format>
    <format dxfId="390">
      <pivotArea dataOnly="0" labelOnly="1" fieldPosition="0">
        <references count="2">
          <reference field="0" count="3">
            <x v="6"/>
            <x v="9"/>
            <x v="24"/>
          </reference>
          <reference field="2" count="1" selected="0">
            <x v="8"/>
          </reference>
        </references>
      </pivotArea>
    </format>
    <format dxfId="389">
      <pivotArea dataOnly="0" labelOnly="1" fieldPosition="0">
        <references count="1">
          <reference field="2" count="1">
            <x v="2"/>
          </reference>
        </references>
      </pivotArea>
    </format>
    <format dxfId="388">
      <pivotArea dataOnly="0" labelOnly="1" fieldPosition="0">
        <references count="1">
          <reference field="2" count="1">
            <x v="1"/>
          </reference>
        </references>
      </pivotArea>
    </format>
    <format dxfId="387">
      <pivotArea dataOnly="0" labelOnly="1" fieldPosition="0">
        <references count="1">
          <reference field="2" count="1">
            <x v="4"/>
          </reference>
        </references>
      </pivotArea>
    </format>
    <format dxfId="386">
      <pivotArea dataOnly="0" labelOnly="1" fieldPosition="0">
        <references count="1">
          <reference field="2" count="0"/>
        </references>
      </pivotArea>
    </format>
    <format dxfId="385">
      <pivotArea dataOnly="0" labelOnly="1" fieldPosition="0">
        <references count="1">
          <reference field="2"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012604-06D8-8F42-8957-E45212ABF3B8}" name="Priorities" cacheId="0" applyNumberFormats="0" applyBorderFormats="0" applyFontFormats="0" applyPatternFormats="0" applyAlignmentFormats="0" applyWidthHeightFormats="1" dataCaption="Values" updatedVersion="6" minRefreshableVersion="3" showDrill="0" useAutoFormatting="1" itemPrintTitles="1" createdVersion="6" indent="0" outline="1" outlineData="1" multipleFieldFilters="0" chartFormat="1">
  <location ref="B3:D31" firstHeaderRow="0" firstDataRow="1" firstDataCol="1"/>
  <pivotFields count="9">
    <pivotField axis="axisRow" dataField="1" showAll="0">
      <items count="28">
        <item x="15"/>
        <item m="1" x="25"/>
        <item x="10"/>
        <item x="12"/>
        <item x="11"/>
        <item x="13"/>
        <item x="3"/>
        <item x="0"/>
        <item m="1" x="22"/>
        <item x="2"/>
        <item x="18"/>
        <item x="17"/>
        <item x="16"/>
        <item x="5"/>
        <item x="8"/>
        <item x="9"/>
        <item m="1" x="26"/>
        <item x="14"/>
        <item x="7"/>
        <item m="1" x="21"/>
        <item m="1" x="24"/>
        <item m="1" x="23"/>
        <item x="6"/>
        <item x="1"/>
        <item x="4"/>
        <item x="19"/>
        <item x="20"/>
        <item t="default"/>
      </items>
    </pivotField>
    <pivotField showAll="0"/>
    <pivotField showAll="0"/>
    <pivotField showAll="0"/>
    <pivotField axis="axisRow" dataField="1" showAll="0" sortType="descending">
      <items count="12">
        <item m="1" x="10"/>
        <item x="1"/>
        <item x="5"/>
        <item m="1" x="6"/>
        <item m="1" x="7"/>
        <item m="1" x="8"/>
        <item x="3"/>
        <item x="2"/>
        <item x="0"/>
        <item m="1" x="9"/>
        <item x="4"/>
        <item t="default"/>
      </items>
    </pivotField>
    <pivotField showAll="0"/>
    <pivotField showAll="0"/>
    <pivotField numFmtId="1" showAll="0"/>
    <pivotField numFmtId="1" showAll="0"/>
  </pivotFields>
  <rowFields count="2">
    <field x="4"/>
    <field x="0"/>
  </rowFields>
  <rowItems count="28">
    <i>
      <x v="1"/>
    </i>
    <i r="1">
      <x/>
    </i>
    <i r="1">
      <x v="23"/>
    </i>
    <i r="1">
      <x v="25"/>
    </i>
    <i>
      <x v="2"/>
    </i>
    <i r="1">
      <x v="15"/>
    </i>
    <i>
      <x v="6"/>
    </i>
    <i r="1">
      <x v="6"/>
    </i>
    <i r="1">
      <x v="12"/>
    </i>
    <i>
      <x v="7"/>
    </i>
    <i r="1">
      <x v="9"/>
    </i>
    <i r="1">
      <x v="10"/>
    </i>
    <i r="1">
      <x v="17"/>
    </i>
    <i r="1">
      <x v="18"/>
    </i>
    <i r="1">
      <x v="22"/>
    </i>
    <i r="1">
      <x v="26"/>
    </i>
    <i>
      <x v="8"/>
    </i>
    <i r="1">
      <x v="2"/>
    </i>
    <i r="1">
      <x v="4"/>
    </i>
    <i r="1">
      <x v="5"/>
    </i>
    <i r="1">
      <x v="7"/>
    </i>
    <i r="1">
      <x v="24"/>
    </i>
    <i>
      <x v="10"/>
    </i>
    <i r="1">
      <x v="3"/>
    </i>
    <i r="1">
      <x v="11"/>
    </i>
    <i r="1">
      <x v="13"/>
    </i>
    <i r="1">
      <x v="14"/>
    </i>
    <i t="grand">
      <x/>
    </i>
  </rowItems>
  <colFields count="1">
    <field x="-2"/>
  </colFields>
  <colItems count="2">
    <i>
      <x/>
    </i>
    <i i="1">
      <x v="1"/>
    </i>
  </colItems>
  <dataFields count="2">
    <dataField name="Count of Priority" fld="4" subtotal="count" baseField="0" baseItem="0"/>
    <dataField name="Count of My Notes" fld="0" subtotal="count" baseField="0" baseItem="0"/>
  </dataFields>
  <formats count="45">
    <format dxfId="46">
      <pivotArea dataOnly="0" labelOnly="1" outline="0" fieldPosition="0">
        <references count="1">
          <reference field="4294967294" count="1">
            <x v="0"/>
          </reference>
        </references>
      </pivotArea>
    </format>
    <format dxfId="45">
      <pivotArea dataOnly="0" labelOnly="1" fieldPosition="0">
        <references count="1">
          <reference field="4" count="1">
            <x v="9"/>
          </reference>
        </references>
      </pivotArea>
    </format>
    <format dxfId="44">
      <pivotArea dataOnly="0" labelOnly="1" fieldPosition="0">
        <references count="1">
          <reference field="4" count="1">
            <x v="4"/>
          </reference>
        </references>
      </pivotArea>
    </format>
    <format dxfId="43">
      <pivotArea dataOnly="0" labelOnly="1" fieldPosition="0">
        <references count="1">
          <reference field="4" count="0"/>
        </references>
      </pivotArea>
    </format>
    <format dxfId="42">
      <pivotArea dataOnly="0" labelOnly="1" fieldPosition="0">
        <references count="1">
          <reference field="4" count="1">
            <x v="4"/>
          </reference>
        </references>
      </pivotArea>
    </format>
    <format dxfId="41">
      <pivotArea dataOnly="0" labelOnly="1" fieldPosition="0">
        <references count="1">
          <reference field="4" count="1">
            <x v="9"/>
          </reference>
        </references>
      </pivotArea>
    </format>
    <format dxfId="40">
      <pivotArea dataOnly="0" labelOnly="1" fieldPosition="0">
        <references count="1">
          <reference field="4" count="1">
            <x v="9"/>
          </reference>
        </references>
      </pivotArea>
    </format>
    <format dxfId="39">
      <pivotArea dataOnly="0" labelOnly="1" fieldPosition="0">
        <references count="1">
          <reference field="4" count="1">
            <x v="4"/>
          </reference>
        </references>
      </pivotArea>
    </format>
    <format dxfId="38">
      <pivotArea dataOnly="0" labelOnly="1" fieldPosition="0">
        <references count="2">
          <reference field="0" count="11">
            <x v="1"/>
            <x v="3"/>
            <x v="4"/>
            <x v="6"/>
            <x v="9"/>
            <x v="10"/>
            <x v="11"/>
            <x v="12"/>
            <x v="13"/>
            <x v="14"/>
            <x v="15"/>
          </reference>
          <reference field="4" count="1" selected="0">
            <x v="9"/>
          </reference>
        </references>
      </pivotArea>
    </format>
    <format dxfId="37">
      <pivotArea dataOnly="0" labelOnly="1" fieldPosition="0">
        <references count="2">
          <reference field="0" count="11">
            <x v="1"/>
            <x v="3"/>
            <x v="4"/>
            <x v="6"/>
            <x v="9"/>
            <x v="10"/>
            <x v="11"/>
            <x v="12"/>
            <x v="13"/>
            <x v="14"/>
            <x v="15"/>
          </reference>
          <reference field="4" count="1" selected="0">
            <x v="9"/>
          </reference>
        </references>
      </pivotArea>
    </format>
    <format dxfId="36">
      <pivotArea dataOnly="0" labelOnly="1" fieldPosition="0">
        <references count="2">
          <reference field="0" count="1">
            <x v="5"/>
          </reference>
          <reference field="4" count="1" selected="0">
            <x v="4"/>
          </reference>
        </references>
      </pivotArea>
    </format>
    <format dxfId="35">
      <pivotArea dataOnly="0" labelOnly="1" fieldPosition="0">
        <references count="1">
          <reference field="4" count="1">
            <x v="0"/>
          </reference>
        </references>
      </pivotArea>
    </format>
    <format dxfId="34">
      <pivotArea dataOnly="0" labelOnly="1" fieldPosition="0">
        <references count="2">
          <reference field="0" count="5">
            <x v="0"/>
            <x v="7"/>
            <x v="16"/>
            <x v="18"/>
            <x v="19"/>
          </reference>
          <reference field="4" count="1" selected="0">
            <x v="0"/>
          </reference>
        </references>
      </pivotArea>
    </format>
    <format dxfId="33">
      <pivotArea dataOnly="0" labelOnly="1" fieldPosition="0">
        <references count="2">
          <reference field="0" count="2">
            <x v="5"/>
            <x v="21"/>
          </reference>
          <reference field="4" count="1" selected="0">
            <x v="4"/>
          </reference>
        </references>
      </pivotArea>
    </format>
    <format dxfId="32">
      <pivotArea dataOnly="0" labelOnly="1" fieldPosition="0">
        <references count="2">
          <reference field="0" count="2">
            <x v="2"/>
            <x v="17"/>
          </reference>
          <reference field="4" count="1" selected="0">
            <x v="5"/>
          </reference>
        </references>
      </pivotArea>
    </format>
    <format dxfId="31">
      <pivotArea dataOnly="0" labelOnly="1" fieldPosition="0">
        <references count="2">
          <reference field="0" count="11">
            <x v="3"/>
            <x v="4"/>
            <x v="6"/>
            <x v="9"/>
            <x v="10"/>
            <x v="11"/>
            <x v="12"/>
            <x v="13"/>
            <x v="14"/>
            <x v="15"/>
            <x v="22"/>
          </reference>
          <reference field="4" count="1" selected="0">
            <x v="9"/>
          </reference>
        </references>
      </pivotArea>
    </format>
    <format dxfId="30">
      <pivotArea dataOnly="0" labelOnly="1" fieldPosition="0">
        <references count="1">
          <reference field="4" count="1">
            <x v="5"/>
          </reference>
        </references>
      </pivotArea>
    </format>
    <format dxfId="29">
      <pivotArea dataOnly="0" labelOnly="1" fieldPosition="0">
        <references count="2">
          <reference field="0" count="4">
            <x v="0"/>
            <x v="23"/>
            <x v="25"/>
            <x v="26"/>
          </reference>
          <reference field="4" count="1" selected="0">
            <x v="0"/>
          </reference>
        </references>
      </pivotArea>
    </format>
    <format dxfId="28">
      <pivotArea dataOnly="0" labelOnly="1" fieldPosition="0">
        <references count="2">
          <reference field="0" count="4">
            <x v="0"/>
            <x v="23"/>
            <x v="25"/>
            <x v="26"/>
          </reference>
          <reference field="4" count="1" selected="0">
            <x v="0"/>
          </reference>
        </references>
      </pivotArea>
    </format>
    <format dxfId="27">
      <pivotArea dataOnly="0" labelOnly="1" fieldPosition="0">
        <references count="2">
          <reference field="0" count="4">
            <x v="0"/>
            <x v="23"/>
            <x v="25"/>
            <x v="26"/>
          </reference>
          <reference field="4" count="1" selected="0">
            <x v="0"/>
          </reference>
        </references>
      </pivotArea>
    </format>
    <format dxfId="26">
      <pivotArea dataOnly="0" labelOnly="1" fieldPosition="0">
        <references count="2">
          <reference field="0" count="3">
            <x v="2"/>
            <x v="14"/>
            <x v="18"/>
          </reference>
          <reference field="4" count="1" selected="0">
            <x v="4"/>
          </reference>
        </references>
      </pivotArea>
    </format>
    <format dxfId="25">
      <pivotArea dataOnly="0" labelOnly="1" fieldPosition="0">
        <references count="2">
          <reference field="0" count="4">
            <x v="3"/>
            <x v="4"/>
            <x v="5"/>
            <x v="15"/>
          </reference>
          <reference field="4" count="1" selected="0">
            <x v="5"/>
          </reference>
        </references>
      </pivotArea>
    </format>
    <format dxfId="24">
      <pivotArea dataOnly="0" labelOnly="1" fieldPosition="0">
        <references count="2">
          <reference field="0" count="4">
            <x v="3"/>
            <x v="4"/>
            <x v="5"/>
            <x v="15"/>
          </reference>
          <reference field="4" count="1" selected="0">
            <x v="5"/>
          </reference>
        </references>
      </pivotArea>
    </format>
    <format dxfId="23">
      <pivotArea dataOnly="0" labelOnly="1" fieldPosition="0">
        <references count="2">
          <reference field="0" count="10">
            <x v="6"/>
            <x v="7"/>
            <x v="9"/>
            <x v="10"/>
            <x v="11"/>
            <x v="12"/>
            <x v="13"/>
            <x v="17"/>
            <x v="22"/>
            <x v="24"/>
          </reference>
          <reference field="4" count="1" selected="0">
            <x v="9"/>
          </reference>
        </references>
      </pivotArea>
    </format>
    <format dxfId="22">
      <pivotArea dataOnly="0" labelOnly="1" fieldPosition="0">
        <references count="1">
          <reference field="4" count="0"/>
        </references>
      </pivotArea>
    </format>
    <format dxfId="21">
      <pivotArea dataOnly="0" labelOnly="1" fieldPosition="0">
        <references count="1">
          <reference field="4" count="0"/>
        </references>
      </pivotArea>
    </format>
    <format dxfId="20">
      <pivotArea dataOnly="0" labelOnly="1" fieldPosition="0">
        <references count="2">
          <reference field="0" count="3">
            <x v="0"/>
            <x v="23"/>
            <x v="25"/>
          </reference>
          <reference field="4" count="1" selected="0">
            <x v="1"/>
          </reference>
        </references>
      </pivotArea>
    </format>
    <format dxfId="19">
      <pivotArea dataOnly="0" labelOnly="1" fieldPosition="0">
        <references count="2">
          <reference field="0" count="1">
            <x v="15"/>
          </reference>
          <reference field="4" count="1" selected="0">
            <x v="2"/>
          </reference>
        </references>
      </pivotArea>
    </format>
    <format dxfId="18">
      <pivotArea dataOnly="0" labelOnly="1" fieldPosition="0">
        <references count="2">
          <reference field="0" count="2">
            <x v="6"/>
            <x v="12"/>
          </reference>
          <reference field="4" count="1" selected="0">
            <x v="6"/>
          </reference>
        </references>
      </pivotArea>
    </format>
    <format dxfId="17">
      <pivotArea dataOnly="0" labelOnly="1" fieldPosition="0">
        <references count="2">
          <reference field="0" count="6">
            <x v="9"/>
            <x v="10"/>
            <x v="17"/>
            <x v="18"/>
            <x v="22"/>
            <x v="26"/>
          </reference>
          <reference field="4" count="1" selected="0">
            <x v="7"/>
          </reference>
        </references>
      </pivotArea>
    </format>
    <format dxfId="16">
      <pivotArea dataOnly="0" labelOnly="1" fieldPosition="0">
        <references count="2">
          <reference field="0" count="5">
            <x v="2"/>
            <x v="4"/>
            <x v="5"/>
            <x v="7"/>
            <x v="24"/>
          </reference>
          <reference field="4" count="1" selected="0">
            <x v="8"/>
          </reference>
        </references>
      </pivotArea>
    </format>
    <format dxfId="15">
      <pivotArea dataOnly="0" labelOnly="1" fieldPosition="0">
        <references count="2">
          <reference field="0" count="4">
            <x v="3"/>
            <x v="11"/>
            <x v="13"/>
            <x v="14"/>
          </reference>
          <reference field="4" count="1" selected="0">
            <x v="10"/>
          </reference>
        </references>
      </pivotArea>
    </format>
    <format dxfId="14">
      <pivotArea dataOnly="0" labelOnly="1" fieldPosition="0">
        <references count="1">
          <reference field="4" count="0"/>
        </references>
      </pivotArea>
    </format>
    <format dxfId="13">
      <pivotArea dataOnly="0" labelOnly="1" fieldPosition="0">
        <references count="2">
          <reference field="0" count="3">
            <x v="0"/>
            <x v="23"/>
            <x v="25"/>
          </reference>
          <reference field="4" count="1" selected="0">
            <x v="1"/>
          </reference>
        </references>
      </pivotArea>
    </format>
    <format dxfId="12">
      <pivotArea dataOnly="0" labelOnly="1" fieldPosition="0">
        <references count="2">
          <reference field="0" count="1">
            <x v="15"/>
          </reference>
          <reference field="4" count="1" selected="0">
            <x v="2"/>
          </reference>
        </references>
      </pivotArea>
    </format>
    <format dxfId="11">
      <pivotArea dataOnly="0" labelOnly="1" fieldPosition="0">
        <references count="2">
          <reference field="0" count="2">
            <x v="6"/>
            <x v="12"/>
          </reference>
          <reference field="4" count="1" selected="0">
            <x v="6"/>
          </reference>
        </references>
      </pivotArea>
    </format>
    <format dxfId="10">
      <pivotArea dataOnly="0" labelOnly="1" fieldPosition="0">
        <references count="2">
          <reference field="0" count="6">
            <x v="9"/>
            <x v="10"/>
            <x v="17"/>
            <x v="18"/>
            <x v="22"/>
            <x v="26"/>
          </reference>
          <reference field="4" count="1" selected="0">
            <x v="7"/>
          </reference>
        </references>
      </pivotArea>
    </format>
    <format dxfId="9">
      <pivotArea dataOnly="0" labelOnly="1" fieldPosition="0">
        <references count="2">
          <reference field="0" count="5">
            <x v="2"/>
            <x v="4"/>
            <x v="5"/>
            <x v="7"/>
            <x v="24"/>
          </reference>
          <reference field="4" count="1" selected="0">
            <x v="8"/>
          </reference>
        </references>
      </pivotArea>
    </format>
    <format dxfId="8">
      <pivotArea dataOnly="0" labelOnly="1" fieldPosition="0">
        <references count="2">
          <reference field="0" count="4">
            <x v="3"/>
            <x v="11"/>
            <x v="13"/>
            <x v="14"/>
          </reference>
          <reference field="4" count="1" selected="0">
            <x v="10"/>
          </reference>
        </references>
      </pivotArea>
    </format>
    <format dxfId="7">
      <pivotArea dataOnly="0" labelOnly="1" fieldPosition="0">
        <references count="1">
          <reference field="0" count="0"/>
        </references>
      </pivotArea>
    </format>
    <format dxfId="6">
      <pivotArea dataOnly="0" labelOnly="1" fieldPosition="0">
        <references count="1">
          <reference field="0" count="0"/>
        </references>
      </pivotArea>
    </format>
    <format dxfId="5">
      <pivotArea dataOnly="0" labelOnly="1" fieldPosition="0">
        <references count="1">
          <reference field="0" count="0"/>
        </references>
      </pivotArea>
    </format>
    <format dxfId="4">
      <pivotArea dataOnly="0" labelOnly="1" fieldPosition="0">
        <references count="1">
          <reference field="0" count="0"/>
        </references>
      </pivotArea>
    </format>
    <format dxfId="3">
      <pivotArea dataOnly="0" labelOnly="1" fieldPosition="0">
        <references count="1">
          <reference field="0" count="0"/>
        </references>
      </pivotArea>
    </format>
    <format dxfId="2">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484AF5-09BB-C44E-82E1-A4B0BB5E3B2D}" name="E-Score" cacheId="0" applyNumberFormats="0" applyBorderFormats="0" applyFontFormats="0" applyPatternFormats="0" applyAlignmentFormats="0" applyWidthHeightFormats="1" dataCaption="Values" showMissing="0" updatedVersion="6" minRefreshableVersion="3" useAutoFormatting="1" itemPrintTitles="1" createdVersion="6" indent="0" outline="1" outlineData="1" chartFormat="1">
  <location ref="B4:E100" firstHeaderRow="0" firstDataRow="1" firstDataCol="1"/>
  <pivotFields count="9">
    <pivotField axis="axisRow" showAll="0">
      <items count="28">
        <item x="15"/>
        <item m="1" x="25"/>
        <item x="10"/>
        <item x="12"/>
        <item x="11"/>
        <item x="13"/>
        <item x="3"/>
        <item x="0"/>
        <item m="1" x="22"/>
        <item x="2"/>
        <item x="18"/>
        <item x="17"/>
        <item x="16"/>
        <item x="5"/>
        <item x="8"/>
        <item x="9"/>
        <item m="1" x="26"/>
        <item x="14"/>
        <item x="7"/>
        <item m="1" x="21"/>
        <item m="1" x="24"/>
        <item m="1" x="23"/>
        <item x="6"/>
        <item x="1"/>
        <item x="4"/>
        <item x="19"/>
        <item x="20"/>
        <item t="default"/>
      </items>
    </pivotField>
    <pivotField showAll="0"/>
    <pivotField axis="axisRow" dataField="1" showAll="0">
      <items count="10">
        <item x="3"/>
        <item x="0"/>
        <item x="7"/>
        <item x="4"/>
        <item x="6"/>
        <item x="8"/>
        <item x="1"/>
        <item x="5"/>
        <item x="2"/>
        <item t="default"/>
      </items>
    </pivotField>
    <pivotField showAll="0"/>
    <pivotField axis="axisRow" showAll="0">
      <items count="12">
        <item m="1" x="9"/>
        <item m="1" x="7"/>
        <item m="1" x="10"/>
        <item m="1" x="6"/>
        <item m="1" x="8"/>
        <item x="0"/>
        <item x="1"/>
        <item x="2"/>
        <item x="3"/>
        <item x="4"/>
        <item x="5"/>
        <item t="default"/>
      </items>
    </pivotField>
    <pivotField dataField="1" showAll="0"/>
    <pivotField showAll="0"/>
    <pivotField axis="axisRow" numFmtId="1" showAll="0" sortType="ascending">
      <items count="28">
        <item x="12"/>
        <item x="13"/>
        <item x="7"/>
        <item m="1" x="23"/>
        <item m="1" x="25"/>
        <item m="1" x="20"/>
        <item x="11"/>
        <item x="5"/>
        <item x="6"/>
        <item m="1" x="26"/>
        <item m="1" x="22"/>
        <item m="1" x="24"/>
        <item m="1" x="16"/>
        <item m="1" x="21"/>
        <item m="1" x="17"/>
        <item x="4"/>
        <item x="14"/>
        <item x="15"/>
        <item m="1" x="18"/>
        <item x="1"/>
        <item x="10"/>
        <item m="1" x="19"/>
        <item x="9"/>
        <item x="0"/>
        <item x="2"/>
        <item x="3"/>
        <item x="8"/>
        <item t="default"/>
      </items>
      <autoSortScope>
        <pivotArea dataOnly="0" outline="0" fieldPosition="0">
          <references count="1">
            <reference field="4294967294" count="1" selected="0">
              <x v="1"/>
            </reference>
          </references>
        </pivotArea>
      </autoSortScope>
    </pivotField>
    <pivotField name="E-score " axis="axisRow" dataField="1" numFmtId="1" showAll="0">
      <items count="22">
        <item x="2"/>
        <item x="1"/>
        <item x="6"/>
        <item x="5"/>
        <item m="1" x="18"/>
        <item m="1" x="19"/>
        <item x="7"/>
        <item x="14"/>
        <item x="15"/>
        <item x="0"/>
        <item x="12"/>
        <item m="1" x="17"/>
        <item x="9"/>
        <item x="8"/>
        <item m="1" x="16"/>
        <item x="11"/>
        <item x="4"/>
        <item m="1" x="20"/>
        <item x="10"/>
        <item x="3"/>
        <item x="13"/>
        <item t="default"/>
      </items>
    </pivotField>
  </pivotFields>
  <rowFields count="5">
    <field x="8"/>
    <field x="7"/>
    <field x="0"/>
    <field x="4"/>
    <field x="2"/>
  </rowFields>
  <rowItems count="96">
    <i>
      <x/>
    </i>
    <i r="1">
      <x v="24"/>
    </i>
    <i r="2">
      <x v="9"/>
    </i>
    <i r="3">
      <x v="7"/>
    </i>
    <i r="4">
      <x v="8"/>
    </i>
    <i r="2">
      <x v="10"/>
    </i>
    <i r="3">
      <x v="7"/>
    </i>
    <i r="4">
      <x v="8"/>
    </i>
    <i>
      <x v="1"/>
    </i>
    <i r="1">
      <x v="19"/>
    </i>
    <i r="2">
      <x v="23"/>
    </i>
    <i r="3">
      <x v="6"/>
    </i>
    <i r="4">
      <x v="6"/>
    </i>
    <i>
      <x v="2"/>
    </i>
    <i r="1">
      <x v="8"/>
    </i>
    <i r="2">
      <x v="22"/>
    </i>
    <i r="3">
      <x v="7"/>
    </i>
    <i r="4">
      <x v="6"/>
    </i>
    <i>
      <x v="3"/>
    </i>
    <i r="1">
      <x v="7"/>
    </i>
    <i r="2">
      <x v="13"/>
    </i>
    <i r="3">
      <x v="9"/>
    </i>
    <i r="4">
      <x v="3"/>
    </i>
    <i>
      <x v="6"/>
    </i>
    <i r="1">
      <x v="2"/>
    </i>
    <i r="2">
      <x v="3"/>
    </i>
    <i r="3">
      <x v="9"/>
    </i>
    <i r="4">
      <x v="7"/>
    </i>
    <i r="2">
      <x v="14"/>
    </i>
    <i r="3">
      <x v="9"/>
    </i>
    <i r="4">
      <x v="7"/>
    </i>
    <i>
      <x v="7"/>
    </i>
    <i r="1">
      <x v="16"/>
    </i>
    <i r="2">
      <x v="25"/>
    </i>
    <i r="3">
      <x v="6"/>
    </i>
    <i r="4">
      <x v="5"/>
    </i>
    <i>
      <x v="8"/>
    </i>
    <i r="1">
      <x v="17"/>
    </i>
    <i r="2">
      <x v="26"/>
    </i>
    <i r="3">
      <x v="7"/>
    </i>
    <i r="4">
      <x v="5"/>
    </i>
    <i>
      <x v="9"/>
    </i>
    <i r="1">
      <x v="23"/>
    </i>
    <i r="2">
      <x v="7"/>
    </i>
    <i r="3">
      <x v="5"/>
    </i>
    <i r="4">
      <x v="1"/>
    </i>
    <i>
      <x v="10"/>
    </i>
    <i r="1">
      <x/>
    </i>
    <i r="2">
      <x v="12"/>
    </i>
    <i r="3">
      <x v="8"/>
    </i>
    <i r="4">
      <x v="4"/>
    </i>
    <i>
      <x v="12"/>
    </i>
    <i r="1">
      <x v="22"/>
    </i>
    <i r="2">
      <x v="2"/>
    </i>
    <i r="3">
      <x v="5"/>
    </i>
    <i r="4">
      <x v="4"/>
    </i>
    <i>
      <x v="13"/>
    </i>
    <i r="1">
      <x v="26"/>
    </i>
    <i r="2">
      <x v="15"/>
    </i>
    <i r="3">
      <x v="10"/>
    </i>
    <i r="4">
      <x/>
    </i>
    <i>
      <x v="15"/>
    </i>
    <i r="1">
      <x v="6"/>
    </i>
    <i r="2">
      <x/>
    </i>
    <i r="3">
      <x v="6"/>
    </i>
    <i r="4">
      <x v="2"/>
    </i>
    <i>
      <x v="16"/>
    </i>
    <i r="1">
      <x v="15"/>
    </i>
    <i r="2">
      <x v="24"/>
    </i>
    <i r="3">
      <x v="5"/>
    </i>
    <i r="4">
      <x/>
    </i>
    <i>
      <x v="18"/>
    </i>
    <i r="1">
      <x v="20"/>
    </i>
    <i r="2">
      <x v="4"/>
    </i>
    <i r="3">
      <x v="5"/>
    </i>
    <i r="4">
      <x v="7"/>
    </i>
    <i r="2">
      <x v="5"/>
    </i>
    <i r="3">
      <x v="5"/>
    </i>
    <i r="4">
      <x v="7"/>
    </i>
    <i>
      <x v="19"/>
    </i>
    <i r="1">
      <x v="25"/>
    </i>
    <i r="2">
      <x v="6"/>
    </i>
    <i r="3">
      <x v="8"/>
    </i>
    <i r="4">
      <x v="8"/>
    </i>
    <i r="2">
      <x v="17"/>
    </i>
    <i r="3">
      <x v="7"/>
    </i>
    <i r="4">
      <x v="7"/>
    </i>
    <i r="2">
      <x v="18"/>
    </i>
    <i r="3">
      <x v="7"/>
    </i>
    <i r="4">
      <x v="7"/>
    </i>
    <i>
      <x v="20"/>
    </i>
    <i r="1">
      <x v="1"/>
    </i>
    <i r="2">
      <x v="11"/>
    </i>
    <i r="3">
      <x v="9"/>
    </i>
    <i r="4">
      <x v="4"/>
    </i>
    <i t="grand">
      <x/>
    </i>
  </rowItems>
  <colFields count="1">
    <field x="-2"/>
  </colFields>
  <colItems count="3">
    <i>
      <x/>
    </i>
    <i i="1">
      <x v="1"/>
    </i>
    <i i="2">
      <x v="2"/>
    </i>
  </colItems>
  <dataFields count="3">
    <dataField name="Sum of E-score Ranking" fld="8" baseField="0" baseItem="0"/>
    <dataField name="Sum of Priority -score" fld="5" baseField="0" baseItem="0"/>
    <dataField name="Count of Feeling/ Emotion" fld="2" subtotal="count" baseField="0" baseItem="0"/>
  </dataFields>
  <formats count="339">
    <format dxfId="384">
      <pivotArea dataOnly="0" labelOnly="1" fieldPosition="0">
        <references count="1">
          <reference field="0" count="0"/>
        </references>
      </pivotArea>
    </format>
    <format dxfId="383">
      <pivotArea field="8" type="button" dataOnly="0" labelOnly="1" outline="0" axis="axisRow" fieldPosition="0"/>
    </format>
    <format dxfId="382">
      <pivotArea dataOnly="0" labelOnly="1" fieldPosition="0">
        <references count="2">
          <reference field="0" count="1">
            <x v="5"/>
          </reference>
          <reference field="7" count="1" selected="0">
            <x v="0"/>
          </reference>
        </references>
      </pivotArea>
    </format>
    <format dxfId="381">
      <pivotArea dataOnly="0" labelOnly="1" fieldPosition="0">
        <references count="2">
          <reference field="0" count="1">
            <x v="12"/>
          </reference>
          <reference field="7" count="1" selected="0">
            <x v="3"/>
          </reference>
        </references>
      </pivotArea>
    </format>
    <format dxfId="380">
      <pivotArea dataOnly="0" labelOnly="1" fieldPosition="0">
        <references count="2">
          <reference field="0" count="2">
            <x v="14"/>
            <x v="15"/>
          </reference>
          <reference field="7" count="1" selected="0">
            <x v="4"/>
          </reference>
        </references>
      </pivotArea>
    </format>
    <format dxfId="379">
      <pivotArea dataOnly="0" labelOnly="1" fieldPosition="0">
        <references count="2">
          <reference field="0" count="3">
            <x v="2"/>
            <x v="17"/>
            <x v="18"/>
          </reference>
          <reference field="7" count="1" selected="0">
            <x v="5"/>
          </reference>
        </references>
      </pivotArea>
    </format>
    <format dxfId="378">
      <pivotArea dataOnly="0" labelOnly="1" fieldPosition="0">
        <references count="2">
          <reference field="0" count="1">
            <x v="1"/>
          </reference>
          <reference field="7" count="1" selected="0">
            <x v="10"/>
          </reference>
        </references>
      </pivotArea>
    </format>
    <format dxfId="377">
      <pivotArea dataOnly="0" labelOnly="1" fieldPosition="0">
        <references count="2">
          <reference field="0" count="1">
            <x v="8"/>
          </reference>
          <reference field="7" count="1" selected="0">
            <x v="12"/>
          </reference>
        </references>
      </pivotArea>
    </format>
    <format dxfId="376">
      <pivotArea field="8" type="button" dataOnly="0" labelOnly="1" outline="0" axis="axisRow" fieldPosition="0"/>
    </format>
    <format dxfId="375">
      <pivotArea outline="0" collapsedLevelsAreSubtotals="1" fieldPosition="0">
        <references count="1">
          <reference field="4294967294" count="1" selected="0">
            <x v="0"/>
          </reference>
        </references>
      </pivotArea>
    </format>
    <format dxfId="374">
      <pivotArea dataOnly="0" labelOnly="1" outline="0" fieldPosition="0">
        <references count="1">
          <reference field="8" count="0"/>
        </references>
      </pivotArea>
    </format>
    <format dxfId="373">
      <pivotArea dataOnly="0" labelOnly="1" outline="0" fieldPosition="0">
        <references count="1">
          <reference field="4294967294" count="1">
            <x v="0"/>
          </reference>
        </references>
      </pivotArea>
    </format>
    <format dxfId="372">
      <pivotArea collapsedLevelsAreSubtotals="1" fieldPosition="0">
        <references count="3">
          <reference field="4294967294" count="1" selected="0">
            <x v="0"/>
          </reference>
          <reference field="0" count="1">
            <x v="5"/>
          </reference>
          <reference field="7" count="1" selected="0">
            <x v="0"/>
          </reference>
        </references>
      </pivotArea>
    </format>
    <format dxfId="371">
      <pivotArea collapsedLevelsAreSubtotals="1" fieldPosition="0">
        <references count="2">
          <reference field="4294967294" count="1" selected="0">
            <x v="0"/>
          </reference>
          <reference field="7" count="1">
            <x v="1"/>
          </reference>
        </references>
      </pivotArea>
    </format>
    <format dxfId="370">
      <pivotArea collapsedLevelsAreSubtotals="1" fieldPosition="0">
        <references count="3">
          <reference field="4294967294" count="1" selected="0">
            <x v="0"/>
          </reference>
          <reference field="0" count="1">
            <x v="10"/>
          </reference>
          <reference field="7" count="1" selected="0">
            <x v="1"/>
          </reference>
        </references>
      </pivotArea>
    </format>
    <format dxfId="369">
      <pivotArea collapsedLevelsAreSubtotals="1" fieldPosition="0">
        <references count="3">
          <reference field="4294967294" count="1" selected="0">
            <x v="0"/>
          </reference>
          <reference field="0" count="1">
            <x v="11"/>
          </reference>
          <reference field="7" count="1" selected="0">
            <x v="1"/>
          </reference>
        </references>
      </pivotArea>
    </format>
    <format dxfId="368">
      <pivotArea collapsedLevelsAreSubtotals="1" fieldPosition="0">
        <references count="3">
          <reference field="4294967294" count="1" selected="0">
            <x v="0"/>
          </reference>
          <reference field="0" count="1">
            <x v="20"/>
          </reference>
          <reference field="7" count="1" selected="0">
            <x v="1"/>
          </reference>
        </references>
      </pivotArea>
    </format>
    <format dxfId="367">
      <pivotArea collapsedLevelsAreSubtotals="1" fieldPosition="0">
        <references count="2">
          <reference field="4294967294" count="1" selected="0">
            <x v="0"/>
          </reference>
          <reference field="7" count="1">
            <x v="2"/>
          </reference>
        </references>
      </pivotArea>
    </format>
    <format dxfId="366">
      <pivotArea collapsedLevelsAreSubtotals="1" fieldPosition="0">
        <references count="3">
          <reference field="4294967294" count="1" selected="0">
            <x v="0"/>
          </reference>
          <reference field="0" count="1">
            <x v="3"/>
          </reference>
          <reference field="7" count="1" selected="0">
            <x v="2"/>
          </reference>
        </references>
      </pivotArea>
    </format>
    <format dxfId="365">
      <pivotArea collapsedLevelsAreSubtotals="1" fieldPosition="0">
        <references count="3">
          <reference field="4294967294" count="1" selected="0">
            <x v="0"/>
          </reference>
          <reference field="0" count="1">
            <x v="4"/>
          </reference>
          <reference field="7" count="1" selected="0">
            <x v="2"/>
          </reference>
        </references>
      </pivotArea>
    </format>
    <format dxfId="364">
      <pivotArea collapsedLevelsAreSubtotals="1" fieldPosition="0">
        <references count="2">
          <reference field="4294967294" count="1" selected="0">
            <x v="0"/>
          </reference>
          <reference field="7" count="1">
            <x v="3"/>
          </reference>
        </references>
      </pivotArea>
    </format>
    <format dxfId="363">
      <pivotArea collapsedLevelsAreSubtotals="1" fieldPosition="0">
        <references count="3">
          <reference field="4294967294" count="1" selected="0">
            <x v="0"/>
          </reference>
          <reference field="0" count="1">
            <x v="12"/>
          </reference>
          <reference field="7" count="1" selected="0">
            <x v="3"/>
          </reference>
        </references>
      </pivotArea>
    </format>
    <format dxfId="362">
      <pivotArea collapsedLevelsAreSubtotals="1" fieldPosition="0">
        <references count="2">
          <reference field="4294967294" count="1" selected="0">
            <x v="0"/>
          </reference>
          <reference field="7" count="1">
            <x v="4"/>
          </reference>
        </references>
      </pivotArea>
    </format>
    <format dxfId="361">
      <pivotArea collapsedLevelsAreSubtotals="1" fieldPosition="0">
        <references count="3">
          <reference field="4294967294" count="1" selected="0">
            <x v="0"/>
          </reference>
          <reference field="0" count="1">
            <x v="14"/>
          </reference>
          <reference field="7" count="1" selected="0">
            <x v="4"/>
          </reference>
        </references>
      </pivotArea>
    </format>
    <format dxfId="360">
      <pivotArea collapsedLevelsAreSubtotals="1" fieldPosition="0">
        <references count="3">
          <reference field="4294967294" count="1" selected="0">
            <x v="0"/>
          </reference>
          <reference field="0" count="1">
            <x v="15"/>
          </reference>
          <reference field="7" count="1" selected="0">
            <x v="4"/>
          </reference>
        </references>
      </pivotArea>
    </format>
    <format dxfId="359">
      <pivotArea collapsedLevelsAreSubtotals="1" fieldPosition="0">
        <references count="2">
          <reference field="4294967294" count="1" selected="0">
            <x v="0"/>
          </reference>
          <reference field="7" count="1">
            <x v="5"/>
          </reference>
        </references>
      </pivotArea>
    </format>
    <format dxfId="358">
      <pivotArea collapsedLevelsAreSubtotals="1" fieldPosition="0">
        <references count="3">
          <reference field="4294967294" count="1" selected="0">
            <x v="0"/>
          </reference>
          <reference field="0" count="1">
            <x v="2"/>
          </reference>
          <reference field="7" count="1" selected="0">
            <x v="5"/>
          </reference>
        </references>
      </pivotArea>
    </format>
    <format dxfId="357">
      <pivotArea collapsedLevelsAreSubtotals="1" fieldPosition="0">
        <references count="3">
          <reference field="4294967294" count="1" selected="0">
            <x v="0"/>
          </reference>
          <reference field="0" count="1">
            <x v="17"/>
          </reference>
          <reference field="7" count="1" selected="0">
            <x v="5"/>
          </reference>
        </references>
      </pivotArea>
    </format>
    <format dxfId="356">
      <pivotArea collapsedLevelsAreSubtotals="1" fieldPosition="0">
        <references count="3">
          <reference field="4294967294" count="1" selected="0">
            <x v="0"/>
          </reference>
          <reference field="0" count="1">
            <x v="18"/>
          </reference>
          <reference field="7" count="1" selected="0">
            <x v="5"/>
          </reference>
        </references>
      </pivotArea>
    </format>
    <format dxfId="355">
      <pivotArea collapsedLevelsAreSubtotals="1" fieldPosition="0">
        <references count="2">
          <reference field="4294967294" count="1" selected="0">
            <x v="0"/>
          </reference>
          <reference field="7" count="1">
            <x v="6"/>
          </reference>
        </references>
      </pivotArea>
    </format>
    <format dxfId="354">
      <pivotArea collapsedLevelsAreSubtotals="1" fieldPosition="0">
        <references count="3">
          <reference field="4294967294" count="1" selected="0">
            <x v="0"/>
          </reference>
          <reference field="0" count="1">
            <x v="0"/>
          </reference>
          <reference field="7" count="1" selected="0">
            <x v="6"/>
          </reference>
        </references>
      </pivotArea>
    </format>
    <format dxfId="353">
      <pivotArea collapsedLevelsAreSubtotals="1" fieldPosition="0">
        <references count="2">
          <reference field="4294967294" count="1" selected="0">
            <x v="0"/>
          </reference>
          <reference field="7" count="1">
            <x v="7"/>
          </reference>
        </references>
      </pivotArea>
    </format>
    <format dxfId="352">
      <pivotArea collapsedLevelsAreSubtotals="1" fieldPosition="0">
        <references count="3">
          <reference field="4294967294" count="1" selected="0">
            <x v="0"/>
          </reference>
          <reference field="0" count="1">
            <x v="13"/>
          </reference>
          <reference field="7" count="1" selected="0">
            <x v="7"/>
          </reference>
        </references>
      </pivotArea>
    </format>
    <format dxfId="351">
      <pivotArea collapsedLevelsAreSubtotals="1" fieldPosition="0">
        <references count="2">
          <reference field="4294967294" count="1" selected="0">
            <x v="0"/>
          </reference>
          <reference field="7" count="1">
            <x v="8"/>
          </reference>
        </references>
      </pivotArea>
    </format>
    <format dxfId="350">
      <pivotArea collapsedLevelsAreSubtotals="1" fieldPosition="0">
        <references count="3">
          <reference field="4294967294" count="1" selected="0">
            <x v="0"/>
          </reference>
          <reference field="0" count="1">
            <x v="6"/>
          </reference>
          <reference field="7" count="1" selected="0">
            <x v="8"/>
          </reference>
        </references>
      </pivotArea>
    </format>
    <format dxfId="349">
      <pivotArea collapsedLevelsAreSubtotals="1" fieldPosition="0">
        <references count="3">
          <reference field="4294967294" count="1" selected="0">
            <x v="0"/>
          </reference>
          <reference field="0" count="1">
            <x v="9"/>
          </reference>
          <reference field="7" count="1" selected="0">
            <x v="8"/>
          </reference>
        </references>
      </pivotArea>
    </format>
    <format dxfId="348">
      <pivotArea collapsedLevelsAreSubtotals="1" fieldPosition="0">
        <references count="2">
          <reference field="4294967294" count="1" selected="0">
            <x v="0"/>
          </reference>
          <reference field="7" count="1">
            <x v="9"/>
          </reference>
        </references>
      </pivotArea>
    </format>
    <format dxfId="347">
      <pivotArea collapsedLevelsAreSubtotals="1" fieldPosition="0">
        <references count="3">
          <reference field="4294967294" count="1" selected="0">
            <x v="0"/>
          </reference>
          <reference field="0" count="1">
            <x v="16"/>
          </reference>
          <reference field="7" count="1" selected="0">
            <x v="9"/>
          </reference>
        </references>
      </pivotArea>
    </format>
    <format dxfId="346">
      <pivotArea collapsedLevelsAreSubtotals="1" fieldPosition="0">
        <references count="2">
          <reference field="4294967294" count="1" selected="0">
            <x v="0"/>
          </reference>
          <reference field="7" count="1">
            <x v="11"/>
          </reference>
        </references>
      </pivotArea>
    </format>
    <format dxfId="345">
      <pivotArea collapsedLevelsAreSubtotals="1" fieldPosition="0">
        <references count="3">
          <reference field="4294967294" count="1" selected="0">
            <x v="0"/>
          </reference>
          <reference field="0" count="1">
            <x v="7"/>
          </reference>
          <reference field="7" count="1" selected="0">
            <x v="11"/>
          </reference>
        </references>
      </pivotArea>
    </format>
    <format dxfId="344">
      <pivotArea collapsedLevelsAreSubtotals="1" fieldPosition="0">
        <references count="2">
          <reference field="4294967294" count="1" selected="0">
            <x v="0"/>
          </reference>
          <reference field="7" count="1">
            <x v="12"/>
          </reference>
        </references>
      </pivotArea>
    </format>
    <format dxfId="343">
      <pivotArea collapsedLevelsAreSubtotals="1" fieldPosition="0">
        <references count="3">
          <reference field="4294967294" count="1" selected="0">
            <x v="0"/>
          </reference>
          <reference field="0" count="1">
            <x v="19"/>
          </reference>
          <reference field="7" count="1" selected="0">
            <x v="12"/>
          </reference>
        </references>
      </pivotArea>
    </format>
    <format dxfId="342">
      <pivotArea collapsedLevelsAreSubtotals="1" fieldPosition="0">
        <references count="2">
          <reference field="0" count="1">
            <x v="5"/>
          </reference>
          <reference field="7" count="1" selected="0">
            <x v="0"/>
          </reference>
        </references>
      </pivotArea>
    </format>
    <format dxfId="341">
      <pivotArea collapsedLevelsAreSubtotals="1" fieldPosition="0">
        <references count="1">
          <reference field="7" count="1">
            <x v="1"/>
          </reference>
        </references>
      </pivotArea>
    </format>
    <format dxfId="340">
      <pivotArea collapsedLevelsAreSubtotals="1" fieldPosition="0">
        <references count="2">
          <reference field="0" count="1">
            <x v="10"/>
          </reference>
          <reference field="7" count="1" selected="0">
            <x v="1"/>
          </reference>
        </references>
      </pivotArea>
    </format>
    <format dxfId="339">
      <pivotArea collapsedLevelsAreSubtotals="1" fieldPosition="0">
        <references count="2">
          <reference field="0" count="1">
            <x v="11"/>
          </reference>
          <reference field="7" count="1" selected="0">
            <x v="1"/>
          </reference>
        </references>
      </pivotArea>
    </format>
    <format dxfId="338">
      <pivotArea collapsedLevelsAreSubtotals="1" fieldPosition="0">
        <references count="2">
          <reference field="0" count="1">
            <x v="20"/>
          </reference>
          <reference field="7" count="1" selected="0">
            <x v="1"/>
          </reference>
        </references>
      </pivotArea>
    </format>
    <format dxfId="337">
      <pivotArea collapsedLevelsAreSubtotals="1" fieldPosition="0">
        <references count="1">
          <reference field="7" count="1">
            <x v="2"/>
          </reference>
        </references>
      </pivotArea>
    </format>
    <format dxfId="336">
      <pivotArea collapsedLevelsAreSubtotals="1" fieldPosition="0">
        <references count="2">
          <reference field="0" count="1">
            <x v="3"/>
          </reference>
          <reference field="7" count="1" selected="0">
            <x v="2"/>
          </reference>
        </references>
      </pivotArea>
    </format>
    <format dxfId="335">
      <pivotArea collapsedLevelsAreSubtotals="1" fieldPosition="0">
        <references count="2">
          <reference field="0" count="1">
            <x v="4"/>
          </reference>
          <reference field="7" count="1" selected="0">
            <x v="2"/>
          </reference>
        </references>
      </pivotArea>
    </format>
    <format dxfId="334">
      <pivotArea collapsedLevelsAreSubtotals="1" fieldPosition="0">
        <references count="1">
          <reference field="7" count="1">
            <x v="3"/>
          </reference>
        </references>
      </pivotArea>
    </format>
    <format dxfId="333">
      <pivotArea collapsedLevelsAreSubtotals="1" fieldPosition="0">
        <references count="2">
          <reference field="0" count="1">
            <x v="12"/>
          </reference>
          <reference field="7" count="1" selected="0">
            <x v="3"/>
          </reference>
        </references>
      </pivotArea>
    </format>
    <format dxfId="332">
      <pivotArea collapsedLevelsAreSubtotals="1" fieldPosition="0">
        <references count="1">
          <reference field="7" count="1">
            <x v="4"/>
          </reference>
        </references>
      </pivotArea>
    </format>
    <format dxfId="331">
      <pivotArea collapsedLevelsAreSubtotals="1" fieldPosition="0">
        <references count="2">
          <reference field="0" count="1">
            <x v="14"/>
          </reference>
          <reference field="7" count="1" selected="0">
            <x v="4"/>
          </reference>
        </references>
      </pivotArea>
    </format>
    <format dxfId="330">
      <pivotArea collapsedLevelsAreSubtotals="1" fieldPosition="0">
        <references count="2">
          <reference field="0" count="1">
            <x v="15"/>
          </reference>
          <reference field="7" count="1" selected="0">
            <x v="4"/>
          </reference>
        </references>
      </pivotArea>
    </format>
    <format dxfId="329">
      <pivotArea collapsedLevelsAreSubtotals="1" fieldPosition="0">
        <references count="1">
          <reference field="7" count="1">
            <x v="5"/>
          </reference>
        </references>
      </pivotArea>
    </format>
    <format dxfId="328">
      <pivotArea collapsedLevelsAreSubtotals="1" fieldPosition="0">
        <references count="2">
          <reference field="0" count="1">
            <x v="2"/>
          </reference>
          <reference field="7" count="1" selected="0">
            <x v="5"/>
          </reference>
        </references>
      </pivotArea>
    </format>
    <format dxfId="327">
      <pivotArea collapsedLevelsAreSubtotals="1" fieldPosition="0">
        <references count="2">
          <reference field="0" count="1">
            <x v="17"/>
          </reference>
          <reference field="7" count="1" selected="0">
            <x v="5"/>
          </reference>
        </references>
      </pivotArea>
    </format>
    <format dxfId="326">
      <pivotArea collapsedLevelsAreSubtotals="1" fieldPosition="0">
        <references count="2">
          <reference field="0" count="1">
            <x v="18"/>
          </reference>
          <reference field="7" count="1" selected="0">
            <x v="5"/>
          </reference>
        </references>
      </pivotArea>
    </format>
    <format dxfId="325">
      <pivotArea collapsedLevelsAreSubtotals="1" fieldPosition="0">
        <references count="1">
          <reference field="7" count="1">
            <x v="6"/>
          </reference>
        </references>
      </pivotArea>
    </format>
    <format dxfId="324">
      <pivotArea collapsedLevelsAreSubtotals="1" fieldPosition="0">
        <references count="2">
          <reference field="0" count="1">
            <x v="0"/>
          </reference>
          <reference field="7" count="1" selected="0">
            <x v="6"/>
          </reference>
        </references>
      </pivotArea>
    </format>
    <format dxfId="323">
      <pivotArea collapsedLevelsAreSubtotals="1" fieldPosition="0">
        <references count="1">
          <reference field="7" count="1">
            <x v="7"/>
          </reference>
        </references>
      </pivotArea>
    </format>
    <format dxfId="322">
      <pivotArea collapsedLevelsAreSubtotals="1" fieldPosition="0">
        <references count="2">
          <reference field="0" count="1">
            <x v="13"/>
          </reference>
          <reference field="7" count="1" selected="0">
            <x v="7"/>
          </reference>
        </references>
      </pivotArea>
    </format>
    <format dxfId="321">
      <pivotArea collapsedLevelsAreSubtotals="1" fieldPosition="0">
        <references count="1">
          <reference field="7" count="1">
            <x v="8"/>
          </reference>
        </references>
      </pivotArea>
    </format>
    <format dxfId="320">
      <pivotArea collapsedLevelsAreSubtotals="1" fieldPosition="0">
        <references count="2">
          <reference field="0" count="1">
            <x v="6"/>
          </reference>
          <reference field="7" count="1" selected="0">
            <x v="8"/>
          </reference>
        </references>
      </pivotArea>
    </format>
    <format dxfId="319">
      <pivotArea collapsedLevelsAreSubtotals="1" fieldPosition="0">
        <references count="2">
          <reference field="0" count="1">
            <x v="9"/>
          </reference>
          <reference field="7" count="1" selected="0">
            <x v="8"/>
          </reference>
        </references>
      </pivotArea>
    </format>
    <format dxfId="318">
      <pivotArea collapsedLevelsAreSubtotals="1" fieldPosition="0">
        <references count="1">
          <reference field="7" count="1">
            <x v="9"/>
          </reference>
        </references>
      </pivotArea>
    </format>
    <format dxfId="317">
      <pivotArea collapsedLevelsAreSubtotals="1" fieldPosition="0">
        <references count="2">
          <reference field="0" count="1">
            <x v="16"/>
          </reference>
          <reference field="7" count="1" selected="0">
            <x v="9"/>
          </reference>
        </references>
      </pivotArea>
    </format>
    <format dxfId="316">
      <pivotArea collapsedLevelsAreSubtotals="1" fieldPosition="0">
        <references count="1">
          <reference field="7" count="1">
            <x v="11"/>
          </reference>
        </references>
      </pivotArea>
    </format>
    <format dxfId="315">
      <pivotArea collapsedLevelsAreSubtotals="1" fieldPosition="0">
        <references count="2">
          <reference field="0" count="1">
            <x v="7"/>
          </reference>
          <reference field="7" count="1" selected="0">
            <x v="11"/>
          </reference>
        </references>
      </pivotArea>
    </format>
    <format dxfId="314">
      <pivotArea collapsedLevelsAreSubtotals="1" fieldPosition="0">
        <references count="1">
          <reference field="7" count="1">
            <x v="12"/>
          </reference>
        </references>
      </pivotArea>
    </format>
    <format dxfId="313">
      <pivotArea collapsedLevelsAreSubtotals="1" fieldPosition="0">
        <references count="2">
          <reference field="0" count="1">
            <x v="19"/>
          </reference>
          <reference field="7" count="1" selected="0">
            <x v="12"/>
          </reference>
        </references>
      </pivotArea>
    </format>
    <format dxfId="312">
      <pivotArea collapsedLevelsAreSubtotals="1" fieldPosition="0">
        <references count="2">
          <reference field="0" count="1">
            <x v="5"/>
          </reference>
          <reference field="7" count="1" selected="0">
            <x v="0"/>
          </reference>
        </references>
      </pivotArea>
    </format>
    <format dxfId="311">
      <pivotArea collapsedLevelsAreSubtotals="1" fieldPosition="0">
        <references count="1">
          <reference field="7" count="1">
            <x v="1"/>
          </reference>
        </references>
      </pivotArea>
    </format>
    <format dxfId="310">
      <pivotArea collapsedLevelsAreSubtotals="1" fieldPosition="0">
        <references count="2">
          <reference field="0" count="1">
            <x v="10"/>
          </reference>
          <reference field="7" count="1" selected="0">
            <x v="1"/>
          </reference>
        </references>
      </pivotArea>
    </format>
    <format dxfId="309">
      <pivotArea collapsedLevelsAreSubtotals="1" fieldPosition="0">
        <references count="2">
          <reference field="0" count="1">
            <x v="11"/>
          </reference>
          <reference field="7" count="1" selected="0">
            <x v="1"/>
          </reference>
        </references>
      </pivotArea>
    </format>
    <format dxfId="308">
      <pivotArea collapsedLevelsAreSubtotals="1" fieldPosition="0">
        <references count="2">
          <reference field="0" count="1">
            <x v="20"/>
          </reference>
          <reference field="7" count="1" selected="0">
            <x v="1"/>
          </reference>
        </references>
      </pivotArea>
    </format>
    <format dxfId="307">
      <pivotArea collapsedLevelsAreSubtotals="1" fieldPosition="0">
        <references count="1">
          <reference field="7" count="1">
            <x v="2"/>
          </reference>
        </references>
      </pivotArea>
    </format>
    <format dxfId="306">
      <pivotArea collapsedLevelsAreSubtotals="1" fieldPosition="0">
        <references count="2">
          <reference field="0" count="1">
            <x v="3"/>
          </reference>
          <reference field="7" count="1" selected="0">
            <x v="2"/>
          </reference>
        </references>
      </pivotArea>
    </format>
    <format dxfId="305">
      <pivotArea collapsedLevelsAreSubtotals="1" fieldPosition="0">
        <references count="2">
          <reference field="0" count="1">
            <x v="4"/>
          </reference>
          <reference field="7" count="1" selected="0">
            <x v="2"/>
          </reference>
        </references>
      </pivotArea>
    </format>
    <format dxfId="304">
      <pivotArea collapsedLevelsAreSubtotals="1" fieldPosition="0">
        <references count="1">
          <reference field="7" count="1">
            <x v="3"/>
          </reference>
        </references>
      </pivotArea>
    </format>
    <format dxfId="303">
      <pivotArea collapsedLevelsAreSubtotals="1" fieldPosition="0">
        <references count="2">
          <reference field="0" count="1">
            <x v="12"/>
          </reference>
          <reference field="7" count="1" selected="0">
            <x v="3"/>
          </reference>
        </references>
      </pivotArea>
    </format>
    <format dxfId="302">
      <pivotArea collapsedLevelsAreSubtotals="1" fieldPosition="0">
        <references count="1">
          <reference field="7" count="1">
            <x v="4"/>
          </reference>
        </references>
      </pivotArea>
    </format>
    <format dxfId="301">
      <pivotArea collapsedLevelsAreSubtotals="1" fieldPosition="0">
        <references count="2">
          <reference field="0" count="1">
            <x v="14"/>
          </reference>
          <reference field="7" count="1" selected="0">
            <x v="4"/>
          </reference>
        </references>
      </pivotArea>
    </format>
    <format dxfId="300">
      <pivotArea collapsedLevelsAreSubtotals="1" fieldPosition="0">
        <references count="2">
          <reference field="0" count="1">
            <x v="15"/>
          </reference>
          <reference field="7" count="1" selected="0">
            <x v="4"/>
          </reference>
        </references>
      </pivotArea>
    </format>
    <format dxfId="299">
      <pivotArea collapsedLevelsAreSubtotals="1" fieldPosition="0">
        <references count="1">
          <reference field="7" count="1">
            <x v="5"/>
          </reference>
        </references>
      </pivotArea>
    </format>
    <format dxfId="298">
      <pivotArea collapsedLevelsAreSubtotals="1" fieldPosition="0">
        <references count="2">
          <reference field="0" count="1">
            <x v="2"/>
          </reference>
          <reference field="7" count="1" selected="0">
            <x v="5"/>
          </reference>
        </references>
      </pivotArea>
    </format>
    <format dxfId="297">
      <pivotArea collapsedLevelsAreSubtotals="1" fieldPosition="0">
        <references count="2">
          <reference field="0" count="1">
            <x v="17"/>
          </reference>
          <reference field="7" count="1" selected="0">
            <x v="5"/>
          </reference>
        </references>
      </pivotArea>
    </format>
    <format dxfId="296">
      <pivotArea collapsedLevelsAreSubtotals="1" fieldPosition="0">
        <references count="2">
          <reference field="0" count="1">
            <x v="18"/>
          </reference>
          <reference field="7" count="1" selected="0">
            <x v="5"/>
          </reference>
        </references>
      </pivotArea>
    </format>
    <format dxfId="295">
      <pivotArea collapsedLevelsAreSubtotals="1" fieldPosition="0">
        <references count="1">
          <reference field="7" count="1">
            <x v="6"/>
          </reference>
        </references>
      </pivotArea>
    </format>
    <format dxfId="294">
      <pivotArea collapsedLevelsAreSubtotals="1" fieldPosition="0">
        <references count="2">
          <reference field="0" count="1">
            <x v="0"/>
          </reference>
          <reference field="7" count="1" selected="0">
            <x v="6"/>
          </reference>
        </references>
      </pivotArea>
    </format>
    <format dxfId="293">
      <pivotArea collapsedLevelsAreSubtotals="1" fieldPosition="0">
        <references count="1">
          <reference field="7" count="1">
            <x v="7"/>
          </reference>
        </references>
      </pivotArea>
    </format>
    <format dxfId="292">
      <pivotArea collapsedLevelsAreSubtotals="1" fieldPosition="0">
        <references count="2">
          <reference field="0" count="1">
            <x v="13"/>
          </reference>
          <reference field="7" count="1" selected="0">
            <x v="7"/>
          </reference>
        </references>
      </pivotArea>
    </format>
    <format dxfId="291">
      <pivotArea collapsedLevelsAreSubtotals="1" fieldPosition="0">
        <references count="1">
          <reference field="7" count="1">
            <x v="8"/>
          </reference>
        </references>
      </pivotArea>
    </format>
    <format dxfId="290">
      <pivotArea collapsedLevelsAreSubtotals="1" fieldPosition="0">
        <references count="2">
          <reference field="0" count="1">
            <x v="6"/>
          </reference>
          <reference field="7" count="1" selected="0">
            <x v="8"/>
          </reference>
        </references>
      </pivotArea>
    </format>
    <format dxfId="289">
      <pivotArea collapsedLevelsAreSubtotals="1" fieldPosition="0">
        <references count="2">
          <reference field="0" count="1">
            <x v="9"/>
          </reference>
          <reference field="7" count="1" selected="0">
            <x v="8"/>
          </reference>
        </references>
      </pivotArea>
    </format>
    <format dxfId="288">
      <pivotArea collapsedLevelsAreSubtotals="1" fieldPosition="0">
        <references count="1">
          <reference field="7" count="1">
            <x v="9"/>
          </reference>
        </references>
      </pivotArea>
    </format>
    <format dxfId="287">
      <pivotArea collapsedLevelsAreSubtotals="1" fieldPosition="0">
        <references count="2">
          <reference field="0" count="1">
            <x v="16"/>
          </reference>
          <reference field="7" count="1" selected="0">
            <x v="9"/>
          </reference>
        </references>
      </pivotArea>
    </format>
    <format dxfId="286">
      <pivotArea collapsedLevelsAreSubtotals="1" fieldPosition="0">
        <references count="1">
          <reference field="7" count="1">
            <x v="11"/>
          </reference>
        </references>
      </pivotArea>
    </format>
    <format dxfId="285">
      <pivotArea collapsedLevelsAreSubtotals="1" fieldPosition="0">
        <references count="2">
          <reference field="0" count="1">
            <x v="7"/>
          </reference>
          <reference field="7" count="1" selected="0">
            <x v="11"/>
          </reference>
        </references>
      </pivotArea>
    </format>
    <format dxfId="284">
      <pivotArea collapsedLevelsAreSubtotals="1" fieldPosition="0">
        <references count="1">
          <reference field="7" count="1">
            <x v="12"/>
          </reference>
        </references>
      </pivotArea>
    </format>
    <format dxfId="283">
      <pivotArea collapsedLevelsAreSubtotals="1" fieldPosition="0">
        <references count="2">
          <reference field="0" count="1">
            <x v="19"/>
          </reference>
          <reference field="7" count="1" selected="0">
            <x v="12"/>
          </reference>
        </references>
      </pivotArea>
    </format>
    <format dxfId="282">
      <pivotArea collapsedLevelsAreSubtotals="1" fieldPosition="0">
        <references count="2">
          <reference field="0" count="1">
            <x v="5"/>
          </reference>
          <reference field="7" count="1" selected="0">
            <x v="0"/>
          </reference>
        </references>
      </pivotArea>
    </format>
    <format dxfId="281">
      <pivotArea collapsedLevelsAreSubtotals="1" fieldPosition="0">
        <references count="1">
          <reference field="7" count="1">
            <x v="1"/>
          </reference>
        </references>
      </pivotArea>
    </format>
    <format dxfId="280">
      <pivotArea collapsedLevelsAreSubtotals="1" fieldPosition="0">
        <references count="2">
          <reference field="0" count="1">
            <x v="10"/>
          </reference>
          <reference field="7" count="1" selected="0">
            <x v="1"/>
          </reference>
        </references>
      </pivotArea>
    </format>
    <format dxfId="279">
      <pivotArea collapsedLevelsAreSubtotals="1" fieldPosition="0">
        <references count="2">
          <reference field="0" count="1">
            <x v="11"/>
          </reference>
          <reference field="7" count="1" selected="0">
            <x v="1"/>
          </reference>
        </references>
      </pivotArea>
    </format>
    <format dxfId="278">
      <pivotArea collapsedLevelsAreSubtotals="1" fieldPosition="0">
        <references count="2">
          <reference field="0" count="1">
            <x v="20"/>
          </reference>
          <reference field="7" count="1" selected="0">
            <x v="1"/>
          </reference>
        </references>
      </pivotArea>
    </format>
    <format dxfId="277">
      <pivotArea collapsedLevelsAreSubtotals="1" fieldPosition="0">
        <references count="1">
          <reference field="7" count="1">
            <x v="2"/>
          </reference>
        </references>
      </pivotArea>
    </format>
    <format dxfId="276">
      <pivotArea collapsedLevelsAreSubtotals="1" fieldPosition="0">
        <references count="2">
          <reference field="0" count="1">
            <x v="3"/>
          </reference>
          <reference field="7" count="1" selected="0">
            <x v="2"/>
          </reference>
        </references>
      </pivotArea>
    </format>
    <format dxfId="275">
      <pivotArea collapsedLevelsAreSubtotals="1" fieldPosition="0">
        <references count="2">
          <reference field="0" count="1">
            <x v="4"/>
          </reference>
          <reference field="7" count="1" selected="0">
            <x v="2"/>
          </reference>
        </references>
      </pivotArea>
    </format>
    <format dxfId="274">
      <pivotArea collapsedLevelsAreSubtotals="1" fieldPosition="0">
        <references count="1">
          <reference field="7" count="1">
            <x v="3"/>
          </reference>
        </references>
      </pivotArea>
    </format>
    <format dxfId="273">
      <pivotArea collapsedLevelsAreSubtotals="1" fieldPosition="0">
        <references count="2">
          <reference field="0" count="1">
            <x v="12"/>
          </reference>
          <reference field="7" count="1" selected="0">
            <x v="3"/>
          </reference>
        </references>
      </pivotArea>
    </format>
    <format dxfId="272">
      <pivotArea collapsedLevelsAreSubtotals="1" fieldPosition="0">
        <references count="1">
          <reference field="7" count="1">
            <x v="4"/>
          </reference>
        </references>
      </pivotArea>
    </format>
    <format dxfId="271">
      <pivotArea collapsedLevelsAreSubtotals="1" fieldPosition="0">
        <references count="2">
          <reference field="0" count="1">
            <x v="14"/>
          </reference>
          <reference field="7" count="1" selected="0">
            <x v="4"/>
          </reference>
        </references>
      </pivotArea>
    </format>
    <format dxfId="270">
      <pivotArea collapsedLevelsAreSubtotals="1" fieldPosition="0">
        <references count="2">
          <reference field="0" count="1">
            <x v="15"/>
          </reference>
          <reference field="7" count="1" selected="0">
            <x v="4"/>
          </reference>
        </references>
      </pivotArea>
    </format>
    <format dxfId="269">
      <pivotArea collapsedLevelsAreSubtotals="1" fieldPosition="0">
        <references count="1">
          <reference field="7" count="1">
            <x v="5"/>
          </reference>
        </references>
      </pivotArea>
    </format>
    <format dxfId="268">
      <pivotArea collapsedLevelsAreSubtotals="1" fieldPosition="0">
        <references count="2">
          <reference field="0" count="1">
            <x v="2"/>
          </reference>
          <reference field="7" count="1" selected="0">
            <x v="5"/>
          </reference>
        </references>
      </pivotArea>
    </format>
    <format dxfId="267">
      <pivotArea collapsedLevelsAreSubtotals="1" fieldPosition="0">
        <references count="2">
          <reference field="0" count="1">
            <x v="17"/>
          </reference>
          <reference field="7" count="1" selected="0">
            <x v="5"/>
          </reference>
        </references>
      </pivotArea>
    </format>
    <format dxfId="266">
      <pivotArea collapsedLevelsAreSubtotals="1" fieldPosition="0">
        <references count="2">
          <reference field="0" count="1">
            <x v="18"/>
          </reference>
          <reference field="7" count="1" selected="0">
            <x v="5"/>
          </reference>
        </references>
      </pivotArea>
    </format>
    <format dxfId="265">
      <pivotArea collapsedLevelsAreSubtotals="1" fieldPosition="0">
        <references count="1">
          <reference field="7" count="1">
            <x v="6"/>
          </reference>
        </references>
      </pivotArea>
    </format>
    <format dxfId="264">
      <pivotArea collapsedLevelsAreSubtotals="1" fieldPosition="0">
        <references count="2">
          <reference field="0" count="1">
            <x v="0"/>
          </reference>
          <reference field="7" count="1" selected="0">
            <x v="6"/>
          </reference>
        </references>
      </pivotArea>
    </format>
    <format dxfId="263">
      <pivotArea collapsedLevelsAreSubtotals="1" fieldPosition="0">
        <references count="1">
          <reference field="7" count="1">
            <x v="7"/>
          </reference>
        </references>
      </pivotArea>
    </format>
    <format dxfId="262">
      <pivotArea collapsedLevelsAreSubtotals="1" fieldPosition="0">
        <references count="2">
          <reference field="0" count="1">
            <x v="13"/>
          </reference>
          <reference field="7" count="1" selected="0">
            <x v="7"/>
          </reference>
        </references>
      </pivotArea>
    </format>
    <format dxfId="261">
      <pivotArea collapsedLevelsAreSubtotals="1" fieldPosition="0">
        <references count="1">
          <reference field="7" count="1">
            <x v="8"/>
          </reference>
        </references>
      </pivotArea>
    </format>
    <format dxfId="260">
      <pivotArea collapsedLevelsAreSubtotals="1" fieldPosition="0">
        <references count="2">
          <reference field="0" count="1">
            <x v="6"/>
          </reference>
          <reference field="7" count="1" selected="0">
            <x v="8"/>
          </reference>
        </references>
      </pivotArea>
    </format>
    <format dxfId="259">
      <pivotArea collapsedLevelsAreSubtotals="1" fieldPosition="0">
        <references count="2">
          <reference field="0" count="1">
            <x v="9"/>
          </reference>
          <reference field="7" count="1" selected="0">
            <x v="8"/>
          </reference>
        </references>
      </pivotArea>
    </format>
    <format dxfId="258">
      <pivotArea collapsedLevelsAreSubtotals="1" fieldPosition="0">
        <references count="1">
          <reference field="7" count="1">
            <x v="9"/>
          </reference>
        </references>
      </pivotArea>
    </format>
    <format dxfId="257">
      <pivotArea collapsedLevelsAreSubtotals="1" fieldPosition="0">
        <references count="2">
          <reference field="0" count="1">
            <x v="16"/>
          </reference>
          <reference field="7" count="1" selected="0">
            <x v="9"/>
          </reference>
        </references>
      </pivotArea>
    </format>
    <format dxfId="256">
      <pivotArea collapsedLevelsAreSubtotals="1" fieldPosition="0">
        <references count="1">
          <reference field="7" count="1">
            <x v="11"/>
          </reference>
        </references>
      </pivotArea>
    </format>
    <format dxfId="255">
      <pivotArea collapsedLevelsAreSubtotals="1" fieldPosition="0">
        <references count="2">
          <reference field="0" count="1">
            <x v="7"/>
          </reference>
          <reference field="7" count="1" selected="0">
            <x v="11"/>
          </reference>
        </references>
      </pivotArea>
    </format>
    <format dxfId="254">
      <pivotArea collapsedLevelsAreSubtotals="1" fieldPosition="0">
        <references count="1">
          <reference field="7" count="1">
            <x v="12"/>
          </reference>
        </references>
      </pivotArea>
    </format>
    <format dxfId="253">
      <pivotArea collapsedLevelsAreSubtotals="1" fieldPosition="0">
        <references count="2">
          <reference field="0" count="1">
            <x v="19"/>
          </reference>
          <reference field="7" count="1" selected="0">
            <x v="12"/>
          </reference>
        </references>
      </pivotArea>
    </format>
    <format dxfId="252">
      <pivotArea dataOnly="0" labelOnly="1" outline="0" fieldPosition="0">
        <references count="1">
          <reference field="4294967294" count="2">
            <x v="0"/>
            <x v="1"/>
          </reference>
        </references>
      </pivotArea>
    </format>
    <format dxfId="251">
      <pivotArea collapsedLevelsAreSubtotals="1" fieldPosition="0">
        <references count="2">
          <reference field="0" count="1">
            <x v="5"/>
          </reference>
          <reference field="7" count="1" selected="0">
            <x v="0"/>
          </reference>
        </references>
      </pivotArea>
    </format>
    <format dxfId="250">
      <pivotArea collapsedLevelsAreSubtotals="1" fieldPosition="0">
        <references count="1">
          <reference field="7" count="1">
            <x v="1"/>
          </reference>
        </references>
      </pivotArea>
    </format>
    <format dxfId="249">
      <pivotArea collapsedLevelsAreSubtotals="1" fieldPosition="0">
        <references count="2">
          <reference field="0" count="1">
            <x v="10"/>
          </reference>
          <reference field="7" count="1" selected="0">
            <x v="1"/>
          </reference>
        </references>
      </pivotArea>
    </format>
    <format dxfId="248">
      <pivotArea collapsedLevelsAreSubtotals="1" fieldPosition="0">
        <references count="2">
          <reference field="0" count="1">
            <x v="11"/>
          </reference>
          <reference field="7" count="1" selected="0">
            <x v="1"/>
          </reference>
        </references>
      </pivotArea>
    </format>
    <format dxfId="247">
      <pivotArea collapsedLevelsAreSubtotals="1" fieldPosition="0">
        <references count="2">
          <reference field="0" count="1">
            <x v="20"/>
          </reference>
          <reference field="7" count="1" selected="0">
            <x v="1"/>
          </reference>
        </references>
      </pivotArea>
    </format>
    <format dxfId="246">
      <pivotArea collapsedLevelsAreSubtotals="1" fieldPosition="0">
        <references count="1">
          <reference field="7" count="1">
            <x v="2"/>
          </reference>
        </references>
      </pivotArea>
    </format>
    <format dxfId="245">
      <pivotArea collapsedLevelsAreSubtotals="1" fieldPosition="0">
        <references count="2">
          <reference field="0" count="1">
            <x v="3"/>
          </reference>
          <reference field="7" count="1" selected="0">
            <x v="2"/>
          </reference>
        </references>
      </pivotArea>
    </format>
    <format dxfId="244">
      <pivotArea collapsedLevelsAreSubtotals="1" fieldPosition="0">
        <references count="2">
          <reference field="0" count="1">
            <x v="4"/>
          </reference>
          <reference field="7" count="1" selected="0">
            <x v="2"/>
          </reference>
        </references>
      </pivotArea>
    </format>
    <format dxfId="243">
      <pivotArea collapsedLevelsAreSubtotals="1" fieldPosition="0">
        <references count="1">
          <reference field="7" count="1">
            <x v="3"/>
          </reference>
        </references>
      </pivotArea>
    </format>
    <format dxfId="242">
      <pivotArea collapsedLevelsAreSubtotals="1" fieldPosition="0">
        <references count="2">
          <reference field="0" count="1">
            <x v="12"/>
          </reference>
          <reference field="7" count="1" selected="0">
            <x v="3"/>
          </reference>
        </references>
      </pivotArea>
    </format>
    <format dxfId="241">
      <pivotArea collapsedLevelsAreSubtotals="1" fieldPosition="0">
        <references count="1">
          <reference field="7" count="1">
            <x v="4"/>
          </reference>
        </references>
      </pivotArea>
    </format>
    <format dxfId="240">
      <pivotArea collapsedLevelsAreSubtotals="1" fieldPosition="0">
        <references count="2">
          <reference field="0" count="1">
            <x v="14"/>
          </reference>
          <reference field="7" count="1" selected="0">
            <x v="4"/>
          </reference>
        </references>
      </pivotArea>
    </format>
    <format dxfId="239">
      <pivotArea collapsedLevelsAreSubtotals="1" fieldPosition="0">
        <references count="2">
          <reference field="0" count="1">
            <x v="15"/>
          </reference>
          <reference field="7" count="1" selected="0">
            <x v="4"/>
          </reference>
        </references>
      </pivotArea>
    </format>
    <format dxfId="238">
      <pivotArea collapsedLevelsAreSubtotals="1" fieldPosition="0">
        <references count="1">
          <reference field="7" count="1">
            <x v="5"/>
          </reference>
        </references>
      </pivotArea>
    </format>
    <format dxfId="237">
      <pivotArea collapsedLevelsAreSubtotals="1" fieldPosition="0">
        <references count="2">
          <reference field="0" count="1">
            <x v="2"/>
          </reference>
          <reference field="7" count="1" selected="0">
            <x v="5"/>
          </reference>
        </references>
      </pivotArea>
    </format>
    <format dxfId="236">
      <pivotArea collapsedLevelsAreSubtotals="1" fieldPosition="0">
        <references count="2">
          <reference field="0" count="1">
            <x v="17"/>
          </reference>
          <reference field="7" count="1" selected="0">
            <x v="5"/>
          </reference>
        </references>
      </pivotArea>
    </format>
    <format dxfId="235">
      <pivotArea collapsedLevelsAreSubtotals="1" fieldPosition="0">
        <references count="2">
          <reference field="0" count="1">
            <x v="18"/>
          </reference>
          <reference field="7" count="1" selected="0">
            <x v="5"/>
          </reference>
        </references>
      </pivotArea>
    </format>
    <format dxfId="234">
      <pivotArea collapsedLevelsAreSubtotals="1" fieldPosition="0">
        <references count="1">
          <reference field="7" count="1">
            <x v="6"/>
          </reference>
        </references>
      </pivotArea>
    </format>
    <format dxfId="233">
      <pivotArea collapsedLevelsAreSubtotals="1" fieldPosition="0">
        <references count="2">
          <reference field="0" count="1">
            <x v="0"/>
          </reference>
          <reference field="7" count="1" selected="0">
            <x v="6"/>
          </reference>
        </references>
      </pivotArea>
    </format>
    <format dxfId="232">
      <pivotArea collapsedLevelsAreSubtotals="1" fieldPosition="0">
        <references count="1">
          <reference field="7" count="1">
            <x v="7"/>
          </reference>
        </references>
      </pivotArea>
    </format>
    <format dxfId="231">
      <pivotArea collapsedLevelsAreSubtotals="1" fieldPosition="0">
        <references count="2">
          <reference field="0" count="1">
            <x v="13"/>
          </reference>
          <reference field="7" count="1" selected="0">
            <x v="7"/>
          </reference>
        </references>
      </pivotArea>
    </format>
    <format dxfId="230">
      <pivotArea collapsedLevelsAreSubtotals="1" fieldPosition="0">
        <references count="1">
          <reference field="7" count="1">
            <x v="8"/>
          </reference>
        </references>
      </pivotArea>
    </format>
    <format dxfId="229">
      <pivotArea collapsedLevelsAreSubtotals="1" fieldPosition="0">
        <references count="2">
          <reference field="0" count="1">
            <x v="6"/>
          </reference>
          <reference field="7" count="1" selected="0">
            <x v="8"/>
          </reference>
        </references>
      </pivotArea>
    </format>
    <format dxfId="228">
      <pivotArea collapsedLevelsAreSubtotals="1" fieldPosition="0">
        <references count="2">
          <reference field="0" count="1">
            <x v="9"/>
          </reference>
          <reference field="7" count="1" selected="0">
            <x v="8"/>
          </reference>
        </references>
      </pivotArea>
    </format>
    <format dxfId="227">
      <pivotArea collapsedLevelsAreSubtotals="1" fieldPosition="0">
        <references count="1">
          <reference field="7" count="1">
            <x v="9"/>
          </reference>
        </references>
      </pivotArea>
    </format>
    <format dxfId="226">
      <pivotArea collapsedLevelsAreSubtotals="1" fieldPosition="0">
        <references count="2">
          <reference field="0" count="1">
            <x v="16"/>
          </reference>
          <reference field="7" count="1" selected="0">
            <x v="9"/>
          </reference>
        </references>
      </pivotArea>
    </format>
    <format dxfId="225">
      <pivotArea collapsedLevelsAreSubtotals="1" fieldPosition="0">
        <references count="1">
          <reference field="7" count="1">
            <x v="11"/>
          </reference>
        </references>
      </pivotArea>
    </format>
    <format dxfId="224">
      <pivotArea collapsedLevelsAreSubtotals="1" fieldPosition="0">
        <references count="2">
          <reference field="0" count="1">
            <x v="7"/>
          </reference>
          <reference field="7" count="1" selected="0">
            <x v="11"/>
          </reference>
        </references>
      </pivotArea>
    </format>
    <format dxfId="223">
      <pivotArea collapsedLevelsAreSubtotals="1" fieldPosition="0">
        <references count="1">
          <reference field="7" count="1">
            <x v="12"/>
          </reference>
        </references>
      </pivotArea>
    </format>
    <format dxfId="222">
      <pivotArea collapsedLevelsAreSubtotals="1" fieldPosition="0">
        <references count="2">
          <reference field="0" count="1">
            <x v="19"/>
          </reference>
          <reference field="7" count="1" selected="0">
            <x v="12"/>
          </reference>
        </references>
      </pivotArea>
    </format>
    <format dxfId="221">
      <pivotArea field="8" type="button" dataOnly="0" labelOnly="1" outline="0" axis="axisRow" fieldPosition="0"/>
    </format>
    <format dxfId="220">
      <pivotArea field="8" type="button" dataOnly="0" labelOnly="1" outline="0" axis="axisRow" fieldPosition="0"/>
    </format>
    <format dxfId="219">
      <pivotArea field="8" type="button" dataOnly="0" labelOnly="1" outline="0" axis="axisRow" fieldPosition="0"/>
    </format>
    <format dxfId="218">
      <pivotArea field="8" type="button" dataOnly="0" labelOnly="1" outline="0" axis="axisRow" fieldPosition="0"/>
    </format>
    <format dxfId="217">
      <pivotArea field="8" type="button" dataOnly="0" labelOnly="1" outline="0" axis="axisRow" fieldPosition="0"/>
    </format>
    <format dxfId="216">
      <pivotArea field="8" type="button" dataOnly="0" labelOnly="1" outline="0" axis="axisRow" fieldPosition="0"/>
    </format>
    <format dxfId="215">
      <pivotArea field="8" type="button" dataOnly="0" labelOnly="1" outline="0" axis="axisRow" fieldPosition="0"/>
    </format>
    <format dxfId="214">
      <pivotArea field="8" type="button" dataOnly="0" labelOnly="1" outline="0" axis="axisRow" fieldPosition="0"/>
    </format>
    <format dxfId="213">
      <pivotArea collapsedLevelsAreSubtotals="1" fieldPosition="0">
        <references count="1">
          <reference field="7" count="1">
            <x v="13"/>
          </reference>
        </references>
      </pivotArea>
    </format>
    <format dxfId="212">
      <pivotArea collapsedLevelsAreSubtotals="1" fieldPosition="0">
        <references count="2">
          <reference field="0" count="1">
            <x v="18"/>
          </reference>
          <reference field="7" count="1" selected="0">
            <x v="13"/>
          </reference>
        </references>
      </pivotArea>
    </format>
    <format dxfId="211">
      <pivotArea collapsedLevelsAreSubtotals="1" fieldPosition="0">
        <references count="1">
          <reference field="7" count="1">
            <x v="14"/>
          </reference>
        </references>
      </pivotArea>
    </format>
    <format dxfId="210">
      <pivotArea collapsedLevelsAreSubtotals="1" fieldPosition="0">
        <references count="2">
          <reference field="0" count="1">
            <x v="15"/>
          </reference>
          <reference field="7" count="1" selected="0">
            <x v="14"/>
          </reference>
        </references>
      </pivotArea>
    </format>
    <format dxfId="209">
      <pivotArea collapsedLevelsAreSubtotals="1" fieldPosition="0">
        <references count="1">
          <reference field="7" count="1">
            <x v="15"/>
          </reference>
        </references>
      </pivotArea>
    </format>
    <format dxfId="208">
      <pivotArea collapsedLevelsAreSubtotals="1" fieldPosition="0">
        <references count="2">
          <reference field="0" count="1">
            <x v="5"/>
          </reference>
          <reference field="7" count="1" selected="0">
            <x v="15"/>
          </reference>
        </references>
      </pivotArea>
    </format>
    <format dxfId="207">
      <pivotArea collapsedLevelsAreSubtotals="1" fieldPosition="0">
        <references count="1">
          <reference field="7" count="1">
            <x v="16"/>
          </reference>
        </references>
      </pivotArea>
    </format>
    <format dxfId="206">
      <pivotArea collapsedLevelsAreSubtotals="1" fieldPosition="0">
        <references count="2">
          <reference field="0" count="1">
            <x v="21"/>
          </reference>
          <reference field="7" count="1" selected="0">
            <x v="16"/>
          </reference>
        </references>
      </pivotArea>
    </format>
    <format dxfId="205">
      <pivotArea collapsedLevelsAreSubtotals="1" fieldPosition="0">
        <references count="1">
          <reference field="7" count="1">
            <x v="17"/>
          </reference>
        </references>
      </pivotArea>
    </format>
    <format dxfId="204">
      <pivotArea collapsedLevelsAreSubtotals="1" fieldPosition="0">
        <references count="2">
          <reference field="0" count="1">
            <x v="2"/>
          </reference>
          <reference field="7" count="1" selected="0">
            <x v="17"/>
          </reference>
        </references>
      </pivotArea>
    </format>
    <format dxfId="203">
      <pivotArea collapsedLevelsAreSubtotals="1" fieldPosition="0">
        <references count="2">
          <reference field="0" count="1">
            <x v="17"/>
          </reference>
          <reference field="7" count="1" selected="0">
            <x v="17"/>
          </reference>
        </references>
      </pivotArea>
    </format>
    <format dxfId="202">
      <pivotArea field="8" type="button" dataOnly="0" labelOnly="1" outline="0" axis="axisRow" fieldPosition="0"/>
    </format>
    <format dxfId="201">
      <pivotArea field="7" type="button" dataOnly="0" labelOnly="1" outline="0" axis="axisRow" fieldPosition="1"/>
    </format>
    <format dxfId="200">
      <pivotArea dataOnly="0" labelOnly="1" fieldPosition="0">
        <references count="1">
          <reference field="7" count="0"/>
        </references>
      </pivotArea>
    </format>
    <format dxfId="199">
      <pivotArea dataOnly="0" labelOnly="1" grandRow="1" outline="0" fieldPosition="0"/>
    </format>
    <format dxfId="198">
      <pivotArea dataOnly="0" labelOnly="1" fieldPosition="0">
        <references count="2">
          <reference field="0" count="1">
            <x v="22"/>
          </reference>
          <reference field="7" count="1" selected="0">
            <x v="0"/>
          </reference>
        </references>
      </pivotArea>
    </format>
    <format dxfId="197">
      <pivotArea dataOnly="0" labelOnly="1" fieldPosition="0">
        <references count="2">
          <reference field="0" count="2">
            <x v="10"/>
            <x v="11"/>
          </reference>
          <reference field="7" count="1" selected="0">
            <x v="1"/>
          </reference>
        </references>
      </pivotArea>
    </format>
    <format dxfId="196">
      <pivotArea dataOnly="0" labelOnly="1" fieldPosition="0">
        <references count="2">
          <reference field="0" count="4">
            <x v="3"/>
            <x v="4"/>
            <x v="12"/>
            <x v="14"/>
          </reference>
          <reference field="7" count="1" selected="0">
            <x v="2"/>
          </reference>
        </references>
      </pivotArea>
    </format>
    <format dxfId="195">
      <pivotArea dataOnly="0" labelOnly="1" fieldPosition="0">
        <references count="2">
          <reference field="0" count="1">
            <x v="0"/>
          </reference>
          <reference field="7" count="1" selected="0">
            <x v="6"/>
          </reference>
        </references>
      </pivotArea>
    </format>
    <format dxfId="194">
      <pivotArea dataOnly="0" labelOnly="1" fieldPosition="0">
        <references count="2">
          <reference field="0" count="1">
            <x v="13"/>
          </reference>
          <reference field="7" count="1" selected="0">
            <x v="7"/>
          </reference>
        </references>
      </pivotArea>
    </format>
    <format dxfId="193">
      <pivotArea dataOnly="0" labelOnly="1" fieldPosition="0">
        <references count="2">
          <reference field="0" count="2">
            <x v="6"/>
            <x v="9"/>
          </reference>
          <reference field="7" count="1" selected="0">
            <x v="8"/>
          </reference>
        </references>
      </pivotArea>
    </format>
    <format dxfId="192">
      <pivotArea dataOnly="0" labelOnly="1" fieldPosition="0">
        <references count="2">
          <reference field="0" count="1">
            <x v="16"/>
          </reference>
          <reference field="7" count="1" selected="0">
            <x v="9"/>
          </reference>
        </references>
      </pivotArea>
    </format>
    <format dxfId="191">
      <pivotArea dataOnly="0" labelOnly="1" fieldPosition="0">
        <references count="2">
          <reference field="0" count="1">
            <x v="7"/>
          </reference>
          <reference field="7" count="1" selected="0">
            <x v="11"/>
          </reference>
        </references>
      </pivotArea>
    </format>
    <format dxfId="190">
      <pivotArea dataOnly="0" labelOnly="1" fieldPosition="0">
        <references count="2">
          <reference field="0" count="1">
            <x v="19"/>
          </reference>
          <reference field="7" count="1" selected="0">
            <x v="12"/>
          </reference>
        </references>
      </pivotArea>
    </format>
    <format dxfId="189">
      <pivotArea dataOnly="0" labelOnly="1" fieldPosition="0">
        <references count="2">
          <reference field="0" count="1">
            <x v="18"/>
          </reference>
          <reference field="7" count="1" selected="0">
            <x v="13"/>
          </reference>
        </references>
      </pivotArea>
    </format>
    <format dxfId="188">
      <pivotArea dataOnly="0" labelOnly="1" fieldPosition="0">
        <references count="2">
          <reference field="0" count="1">
            <x v="15"/>
          </reference>
          <reference field="7" count="1" selected="0">
            <x v="14"/>
          </reference>
        </references>
      </pivotArea>
    </format>
    <format dxfId="187">
      <pivotArea dataOnly="0" labelOnly="1" fieldPosition="0">
        <references count="2">
          <reference field="0" count="1">
            <x v="5"/>
          </reference>
          <reference field="7" count="1" selected="0">
            <x v="15"/>
          </reference>
        </references>
      </pivotArea>
    </format>
    <format dxfId="186">
      <pivotArea dataOnly="0" labelOnly="1" fieldPosition="0">
        <references count="2">
          <reference field="0" count="1">
            <x v="21"/>
          </reference>
          <reference field="7" count="1" selected="0">
            <x v="16"/>
          </reference>
        </references>
      </pivotArea>
    </format>
    <format dxfId="185">
      <pivotArea dataOnly="0" labelOnly="1" fieldPosition="0">
        <references count="2">
          <reference field="0" count="2">
            <x v="2"/>
            <x v="17"/>
          </reference>
          <reference field="7" count="1" selected="0">
            <x v="17"/>
          </reference>
        </references>
      </pivotArea>
    </format>
    <format dxfId="184">
      <pivotArea field="8" type="button" dataOnly="0" labelOnly="1" outline="0" axis="axisRow" fieldPosition="0"/>
    </format>
    <format dxfId="183">
      <pivotArea field="7" type="button" dataOnly="0" labelOnly="1" outline="0" axis="axisRow" fieldPosition="1"/>
    </format>
    <format dxfId="182">
      <pivotArea dataOnly="0" labelOnly="1" fieldPosition="0">
        <references count="1">
          <reference field="7" count="0"/>
        </references>
      </pivotArea>
    </format>
    <format dxfId="181">
      <pivotArea dataOnly="0" labelOnly="1" grandRow="1" outline="0" fieldPosition="0"/>
    </format>
    <format dxfId="180">
      <pivotArea dataOnly="0" labelOnly="1" fieldPosition="0">
        <references count="2">
          <reference field="0" count="1">
            <x v="22"/>
          </reference>
          <reference field="7" count="1" selected="0">
            <x v="0"/>
          </reference>
        </references>
      </pivotArea>
    </format>
    <format dxfId="179">
      <pivotArea dataOnly="0" labelOnly="1" fieldPosition="0">
        <references count="2">
          <reference field="0" count="2">
            <x v="10"/>
            <x v="11"/>
          </reference>
          <reference field="7" count="1" selected="0">
            <x v="1"/>
          </reference>
        </references>
      </pivotArea>
    </format>
    <format dxfId="178">
      <pivotArea dataOnly="0" labelOnly="1" fieldPosition="0">
        <references count="2">
          <reference field="0" count="4">
            <x v="3"/>
            <x v="4"/>
            <x v="12"/>
            <x v="14"/>
          </reference>
          <reference field="7" count="1" selected="0">
            <x v="2"/>
          </reference>
        </references>
      </pivotArea>
    </format>
    <format dxfId="177">
      <pivotArea dataOnly="0" labelOnly="1" fieldPosition="0">
        <references count="2">
          <reference field="0" count="1">
            <x v="0"/>
          </reference>
          <reference field="7" count="1" selected="0">
            <x v="6"/>
          </reference>
        </references>
      </pivotArea>
    </format>
    <format dxfId="176">
      <pivotArea dataOnly="0" labelOnly="1" fieldPosition="0">
        <references count="2">
          <reference field="0" count="1">
            <x v="13"/>
          </reference>
          <reference field="7" count="1" selected="0">
            <x v="7"/>
          </reference>
        </references>
      </pivotArea>
    </format>
    <format dxfId="175">
      <pivotArea dataOnly="0" labelOnly="1" fieldPosition="0">
        <references count="2">
          <reference field="0" count="2">
            <x v="6"/>
            <x v="9"/>
          </reference>
          <reference field="7" count="1" selected="0">
            <x v="8"/>
          </reference>
        </references>
      </pivotArea>
    </format>
    <format dxfId="174">
      <pivotArea dataOnly="0" labelOnly="1" fieldPosition="0">
        <references count="2">
          <reference field="0" count="1">
            <x v="16"/>
          </reference>
          <reference field="7" count="1" selected="0">
            <x v="9"/>
          </reference>
        </references>
      </pivotArea>
    </format>
    <format dxfId="173">
      <pivotArea dataOnly="0" labelOnly="1" fieldPosition="0">
        <references count="2">
          <reference field="0" count="1">
            <x v="7"/>
          </reference>
          <reference field="7" count="1" selected="0">
            <x v="11"/>
          </reference>
        </references>
      </pivotArea>
    </format>
    <format dxfId="172">
      <pivotArea dataOnly="0" labelOnly="1" fieldPosition="0">
        <references count="2">
          <reference field="0" count="1">
            <x v="19"/>
          </reference>
          <reference field="7" count="1" selected="0">
            <x v="12"/>
          </reference>
        </references>
      </pivotArea>
    </format>
    <format dxfId="171">
      <pivotArea dataOnly="0" labelOnly="1" fieldPosition="0">
        <references count="2">
          <reference field="0" count="1">
            <x v="18"/>
          </reference>
          <reference field="7" count="1" selected="0">
            <x v="13"/>
          </reference>
        </references>
      </pivotArea>
    </format>
    <format dxfId="170">
      <pivotArea dataOnly="0" labelOnly="1" fieldPosition="0">
        <references count="2">
          <reference field="0" count="1">
            <x v="15"/>
          </reference>
          <reference field="7" count="1" selected="0">
            <x v="14"/>
          </reference>
        </references>
      </pivotArea>
    </format>
    <format dxfId="169">
      <pivotArea dataOnly="0" labelOnly="1" fieldPosition="0">
        <references count="2">
          <reference field="0" count="1">
            <x v="5"/>
          </reference>
          <reference field="7" count="1" selected="0">
            <x v="15"/>
          </reference>
        </references>
      </pivotArea>
    </format>
    <format dxfId="168">
      <pivotArea dataOnly="0" labelOnly="1" fieldPosition="0">
        <references count="2">
          <reference field="0" count="1">
            <x v="21"/>
          </reference>
          <reference field="7" count="1" selected="0">
            <x v="16"/>
          </reference>
        </references>
      </pivotArea>
    </format>
    <format dxfId="167">
      <pivotArea dataOnly="0" labelOnly="1" fieldPosition="0">
        <references count="2">
          <reference field="0" count="2">
            <x v="2"/>
            <x v="17"/>
          </reference>
          <reference field="7" count="1" selected="0">
            <x v="17"/>
          </reference>
        </references>
      </pivotArea>
    </format>
    <format dxfId="166">
      <pivotArea collapsedLevelsAreSubtotals="1" fieldPosition="0">
        <references count="2">
          <reference field="0" count="1">
            <x v="12"/>
          </reference>
          <reference field="7" count="1" selected="0">
            <x v="2"/>
          </reference>
        </references>
      </pivotArea>
    </format>
    <format dxfId="165">
      <pivotArea collapsedLevelsAreSubtotals="1" fieldPosition="0">
        <references count="2">
          <reference field="0" count="1">
            <x v="14"/>
          </reference>
          <reference field="7" count="1" selected="0">
            <x v="2"/>
          </reference>
        </references>
      </pivotArea>
    </format>
    <format dxfId="164">
      <pivotArea collapsedLevelsAreSubtotals="1" fieldPosition="0">
        <references count="2">
          <reference field="0" count="1">
            <x v="22"/>
          </reference>
          <reference field="7" count="1" selected="0">
            <x v="0"/>
          </reference>
        </references>
      </pivotArea>
    </format>
    <format dxfId="163">
      <pivotArea field="8" type="button" dataOnly="0" labelOnly="1" outline="0" axis="axisRow" fieldPosition="0"/>
    </format>
    <format dxfId="162">
      <pivotArea dataOnly="0" labelOnly="1" fieldPosition="0">
        <references count="1">
          <reference field="8" count="0"/>
        </references>
      </pivotArea>
    </format>
    <format dxfId="161">
      <pivotArea dataOnly="0" labelOnly="1" grandRow="1" outline="0" fieldPosition="0"/>
    </format>
    <format dxfId="160">
      <pivotArea dataOnly="0" labelOnly="1" fieldPosition="0">
        <references count="2">
          <reference field="7" count="1">
            <x v="19"/>
          </reference>
          <reference field="8" count="1" selected="0">
            <x v="0"/>
          </reference>
        </references>
      </pivotArea>
    </format>
    <format dxfId="159">
      <pivotArea dataOnly="0" labelOnly="1" fieldPosition="0">
        <references count="2">
          <reference field="7" count="1">
            <x v="7"/>
          </reference>
          <reference field="8" count="1" selected="0">
            <x v="3"/>
          </reference>
        </references>
      </pivotArea>
    </format>
    <format dxfId="158">
      <pivotArea dataOnly="0" labelOnly="1" fieldPosition="0">
        <references count="2">
          <reference field="7" count="1">
            <x v="14"/>
          </reference>
          <reference field="8" count="1" selected="0">
            <x v="4"/>
          </reference>
        </references>
      </pivotArea>
    </format>
    <format dxfId="157">
      <pivotArea dataOnly="0" labelOnly="1" fieldPosition="0">
        <references count="2">
          <reference field="7" count="1">
            <x v="2"/>
          </reference>
          <reference field="8" count="1" selected="0">
            <x v="5"/>
          </reference>
        </references>
      </pivotArea>
    </format>
    <format dxfId="156">
      <pivotArea dataOnly="0" labelOnly="1" fieldPosition="0">
        <references count="2">
          <reference field="7" count="1">
            <x v="21"/>
          </reference>
          <reference field="8" count="1" selected="0">
            <x v="6"/>
          </reference>
        </references>
      </pivotArea>
    </format>
    <format dxfId="155">
      <pivotArea dataOnly="0" labelOnly="1" fieldPosition="0">
        <references count="2">
          <reference field="7" count="1">
            <x v="16"/>
          </reference>
          <reference field="8" count="1" selected="0">
            <x v="8"/>
          </reference>
        </references>
      </pivotArea>
    </format>
    <format dxfId="154">
      <pivotArea dataOnly="0" labelOnly="1" fieldPosition="0">
        <references count="2">
          <reference field="7" count="1">
            <x v="17"/>
          </reference>
          <reference field="8" count="1" selected="0">
            <x v="10"/>
          </reference>
        </references>
      </pivotArea>
    </format>
    <format dxfId="153">
      <pivotArea dataOnly="0" labelOnly="1" fieldPosition="0">
        <references count="2">
          <reference field="7" count="1">
            <x v="20"/>
          </reference>
          <reference field="8" count="1" selected="0">
            <x v="11"/>
          </reference>
        </references>
      </pivotArea>
    </format>
    <format dxfId="152">
      <pivotArea dataOnly="0" labelOnly="1" fieldPosition="0">
        <references count="2">
          <reference field="7" count="1">
            <x v="22"/>
          </reference>
          <reference field="8" count="1" selected="0">
            <x v="13"/>
          </reference>
        </references>
      </pivotArea>
    </format>
    <format dxfId="151">
      <pivotArea dataOnly="0" labelOnly="1" fieldPosition="0">
        <references count="2">
          <reference field="7" count="1">
            <x v="8"/>
          </reference>
          <reference field="8" count="1" selected="0">
            <x v="14"/>
          </reference>
        </references>
      </pivotArea>
    </format>
    <format dxfId="150">
      <pivotArea dataOnly="0" labelOnly="1" fieldPosition="0">
        <references count="2">
          <reference field="7" count="1">
            <x v="6"/>
          </reference>
          <reference field="8" count="1" selected="0">
            <x v="15"/>
          </reference>
        </references>
      </pivotArea>
    </format>
    <format dxfId="149">
      <pivotArea dataOnly="0" labelOnly="1" fieldPosition="0">
        <references count="2">
          <reference field="7" count="1">
            <x v="1"/>
          </reference>
          <reference field="8" count="1" selected="0">
            <x v="17"/>
          </reference>
        </references>
      </pivotArea>
    </format>
    <format dxfId="148">
      <pivotArea dataOnly="0" labelOnly="1" fieldPosition="0">
        <references count="2">
          <reference field="7" count="1">
            <x v="18"/>
          </reference>
          <reference field="8" count="1" selected="0">
            <x v="19"/>
          </reference>
        </references>
      </pivotArea>
    </format>
    <format dxfId="147">
      <pivotArea dataOnly="0" labelOnly="1" fieldPosition="0">
        <references count="3">
          <reference field="0" count="1">
            <x v="23"/>
          </reference>
          <reference field="7" count="1" selected="0">
            <x v="19"/>
          </reference>
          <reference field="8" count="1" selected="0">
            <x v="0"/>
          </reference>
        </references>
      </pivotArea>
    </format>
    <format dxfId="146">
      <pivotArea dataOnly="0" labelOnly="1" fieldPosition="0">
        <references count="3">
          <reference field="0" count="1">
            <x v="13"/>
          </reference>
          <reference field="7" count="1" selected="0">
            <x v="7"/>
          </reference>
          <reference field="8" count="1" selected="0">
            <x v="3"/>
          </reference>
        </references>
      </pivotArea>
    </format>
    <format dxfId="145">
      <pivotArea dataOnly="0" labelOnly="1" fieldPosition="0">
        <references count="3">
          <reference field="0" count="1">
            <x v="22"/>
          </reference>
          <reference field="7" count="1" selected="0">
            <x v="14"/>
          </reference>
          <reference field="8" count="1" selected="0">
            <x v="4"/>
          </reference>
        </references>
      </pivotArea>
    </format>
    <format dxfId="144">
      <pivotArea dataOnly="0" labelOnly="1" fieldPosition="0">
        <references count="3">
          <reference field="0" count="1">
            <x v="17"/>
          </reference>
          <reference field="7" count="1" selected="0">
            <x v="2"/>
          </reference>
          <reference field="8" count="1" selected="0">
            <x v="5"/>
          </reference>
        </references>
      </pivotArea>
    </format>
    <format dxfId="143">
      <pivotArea dataOnly="0" labelOnly="1" fieldPosition="0">
        <references count="3">
          <reference field="0" count="1">
            <x v="15"/>
          </reference>
          <reference field="7" count="1" selected="0">
            <x v="21"/>
          </reference>
          <reference field="8" count="1" selected="0">
            <x v="6"/>
          </reference>
        </references>
      </pivotArea>
    </format>
    <format dxfId="142">
      <pivotArea dataOnly="0" labelOnly="1" fieldPosition="0">
        <references count="3">
          <reference field="0" count="2">
            <x v="25"/>
            <x v="26"/>
          </reference>
          <reference field="7" count="1" selected="0">
            <x v="16"/>
          </reference>
          <reference field="8" count="1" selected="0">
            <x v="8"/>
          </reference>
        </references>
      </pivotArea>
    </format>
    <format dxfId="141">
      <pivotArea dataOnly="0" labelOnly="1" fieldPosition="0">
        <references count="3">
          <reference field="0" count="3">
            <x v="3"/>
            <x v="4"/>
            <x v="5"/>
          </reference>
          <reference field="7" count="1" selected="0">
            <x v="17"/>
          </reference>
          <reference field="8" count="1" selected="0">
            <x v="10"/>
          </reference>
        </references>
      </pivotArea>
    </format>
    <format dxfId="140">
      <pivotArea dataOnly="0" labelOnly="1" fieldPosition="0">
        <references count="3">
          <reference field="0" count="2">
            <x v="14"/>
            <x v="18"/>
          </reference>
          <reference field="7" count="1" selected="0">
            <x v="20"/>
          </reference>
          <reference field="8" count="1" selected="0">
            <x v="11"/>
          </reference>
        </references>
      </pivotArea>
    </format>
    <format dxfId="139">
      <pivotArea dataOnly="0" labelOnly="1" fieldPosition="0">
        <references count="3">
          <reference field="0" count="1">
            <x v="2"/>
          </reference>
          <reference field="7" count="1" selected="0">
            <x v="22"/>
          </reference>
          <reference field="8" count="1" selected="0">
            <x v="13"/>
          </reference>
        </references>
      </pivotArea>
    </format>
    <format dxfId="138">
      <pivotArea dataOnly="0" labelOnly="1" fieldPosition="0">
        <references count="3">
          <reference field="0" count="3">
            <x v="6"/>
            <x v="9"/>
            <x v="24"/>
          </reference>
          <reference field="7" count="1" selected="0">
            <x v="8"/>
          </reference>
          <reference field="8" count="1" selected="0">
            <x v="14"/>
          </reference>
        </references>
      </pivotArea>
    </format>
    <format dxfId="137">
      <pivotArea dataOnly="0" labelOnly="1" fieldPosition="0">
        <references count="3">
          <reference field="0" count="1">
            <x v="0"/>
          </reference>
          <reference field="7" count="1" selected="0">
            <x v="6"/>
          </reference>
          <reference field="8" count="1" selected="0">
            <x v="15"/>
          </reference>
        </references>
      </pivotArea>
    </format>
    <format dxfId="136">
      <pivotArea dataOnly="0" labelOnly="1" fieldPosition="0">
        <references count="3">
          <reference field="0" count="3">
            <x v="10"/>
            <x v="11"/>
            <x v="12"/>
          </reference>
          <reference field="7" count="1" selected="0">
            <x v="1"/>
          </reference>
          <reference field="8" count="1" selected="0">
            <x v="17"/>
          </reference>
        </references>
      </pivotArea>
    </format>
    <format dxfId="135">
      <pivotArea dataOnly="0" labelOnly="1" fieldPosition="0">
        <references count="3">
          <reference field="0" count="1">
            <x v="7"/>
          </reference>
          <reference field="7" count="1" selected="0">
            <x v="18"/>
          </reference>
          <reference field="8" count="1" selected="0">
            <x v="19"/>
          </reference>
        </references>
      </pivotArea>
    </format>
    <format dxfId="134">
      <pivotArea dataOnly="0" labelOnly="1" fieldPosition="0">
        <references count="4">
          <reference field="0" count="1" selected="0">
            <x v="23"/>
          </reference>
          <reference field="4" count="1">
            <x v="2"/>
          </reference>
          <reference field="7" count="1" selected="0">
            <x v="19"/>
          </reference>
          <reference field="8" count="1" selected="0">
            <x v="0"/>
          </reference>
        </references>
      </pivotArea>
    </format>
    <format dxfId="133">
      <pivotArea dataOnly="0" labelOnly="1" fieldPosition="0">
        <references count="4">
          <reference field="0" count="1" selected="0">
            <x v="13"/>
          </reference>
          <reference field="4" count="1">
            <x v="0"/>
          </reference>
          <reference field="7" count="1" selected="0">
            <x v="7"/>
          </reference>
          <reference field="8" count="1" selected="0">
            <x v="3"/>
          </reference>
        </references>
      </pivotArea>
    </format>
    <format dxfId="132">
      <pivotArea dataOnly="0" labelOnly="1" fieldPosition="0">
        <references count="4">
          <reference field="0" count="1" selected="0">
            <x v="22"/>
          </reference>
          <reference field="4" count="1">
            <x v="0"/>
          </reference>
          <reference field="7" count="1" selected="0">
            <x v="14"/>
          </reference>
          <reference field="8" count="1" selected="0">
            <x v="4"/>
          </reference>
        </references>
      </pivotArea>
    </format>
    <format dxfId="131">
      <pivotArea dataOnly="0" labelOnly="1" fieldPosition="0">
        <references count="4">
          <reference field="0" count="1" selected="0">
            <x v="17"/>
          </reference>
          <reference field="4" count="1">
            <x v="0"/>
          </reference>
          <reference field="7" count="1" selected="0">
            <x v="2"/>
          </reference>
          <reference field="8" count="1" selected="0">
            <x v="5"/>
          </reference>
        </references>
      </pivotArea>
    </format>
    <format dxfId="130">
      <pivotArea dataOnly="0" labelOnly="1" fieldPosition="0">
        <references count="4">
          <reference field="0" count="1" selected="0">
            <x v="15"/>
          </reference>
          <reference field="4" count="1">
            <x v="4"/>
          </reference>
          <reference field="7" count="1" selected="0">
            <x v="21"/>
          </reference>
          <reference field="8" count="1" selected="0">
            <x v="6"/>
          </reference>
        </references>
      </pivotArea>
    </format>
    <format dxfId="129">
      <pivotArea dataOnly="0" labelOnly="1" fieldPosition="0">
        <references count="4">
          <reference field="0" count="1" selected="0">
            <x v="25"/>
          </reference>
          <reference field="4" count="1">
            <x v="2"/>
          </reference>
          <reference field="7" count="1" selected="0">
            <x v="16"/>
          </reference>
          <reference field="8" count="1" selected="0">
            <x v="8"/>
          </reference>
        </references>
      </pivotArea>
    </format>
    <format dxfId="128">
      <pivotArea dataOnly="0" labelOnly="1" fieldPosition="0">
        <references count="4">
          <reference field="0" count="1" selected="0">
            <x v="26"/>
          </reference>
          <reference field="4" count="1">
            <x v="2"/>
          </reference>
          <reference field="7" count="1" selected="0">
            <x v="16"/>
          </reference>
          <reference field="8" count="1" selected="0">
            <x v="8"/>
          </reference>
        </references>
      </pivotArea>
    </format>
    <format dxfId="127">
      <pivotArea dataOnly="0" labelOnly="1" fieldPosition="0">
        <references count="4">
          <reference field="0" count="1" selected="0">
            <x v="3"/>
          </reference>
          <reference field="4" count="1">
            <x v="4"/>
          </reference>
          <reference field="7" count="1" selected="0">
            <x v="17"/>
          </reference>
          <reference field="8" count="1" selected="0">
            <x v="10"/>
          </reference>
        </references>
      </pivotArea>
    </format>
    <format dxfId="126">
      <pivotArea dataOnly="0" labelOnly="1" fieldPosition="0">
        <references count="4">
          <reference field="0" count="1" selected="0">
            <x v="4"/>
          </reference>
          <reference field="4" count="1">
            <x v="4"/>
          </reference>
          <reference field="7" count="1" selected="0">
            <x v="17"/>
          </reference>
          <reference field="8" count="1" selected="0">
            <x v="10"/>
          </reference>
        </references>
      </pivotArea>
    </format>
    <format dxfId="125">
      <pivotArea dataOnly="0" labelOnly="1" fieldPosition="0">
        <references count="4">
          <reference field="0" count="1" selected="0">
            <x v="5"/>
          </reference>
          <reference field="4" count="1">
            <x v="4"/>
          </reference>
          <reference field="7" count="1" selected="0">
            <x v="17"/>
          </reference>
          <reference field="8" count="1" selected="0">
            <x v="10"/>
          </reference>
        </references>
      </pivotArea>
    </format>
    <format dxfId="124">
      <pivotArea dataOnly="0" labelOnly="1" fieldPosition="0">
        <references count="4">
          <reference field="0" count="1" selected="0">
            <x v="14"/>
          </reference>
          <reference field="4" count="1">
            <x v="1"/>
          </reference>
          <reference field="7" count="1" selected="0">
            <x v="20"/>
          </reference>
          <reference field="8" count="1" selected="0">
            <x v="11"/>
          </reference>
        </references>
      </pivotArea>
    </format>
    <format dxfId="123">
      <pivotArea dataOnly="0" labelOnly="1" fieldPosition="0">
        <references count="4">
          <reference field="0" count="1" selected="0">
            <x v="18"/>
          </reference>
          <reference field="4" count="1">
            <x v="1"/>
          </reference>
          <reference field="7" count="1" selected="0">
            <x v="20"/>
          </reference>
          <reference field="8" count="1" selected="0">
            <x v="11"/>
          </reference>
        </references>
      </pivotArea>
    </format>
    <format dxfId="122">
      <pivotArea dataOnly="0" labelOnly="1" fieldPosition="0">
        <references count="4">
          <reference field="0" count="1" selected="0">
            <x v="2"/>
          </reference>
          <reference field="4" count="1">
            <x v="1"/>
          </reference>
          <reference field="7" count="1" selected="0">
            <x v="22"/>
          </reference>
          <reference field="8" count="1" selected="0">
            <x v="13"/>
          </reference>
        </references>
      </pivotArea>
    </format>
    <format dxfId="121">
      <pivotArea dataOnly="0" labelOnly="1" fieldPosition="0">
        <references count="4">
          <reference field="0" count="1" selected="0">
            <x v="6"/>
          </reference>
          <reference field="4" count="1">
            <x v="0"/>
          </reference>
          <reference field="7" count="1" selected="0">
            <x v="8"/>
          </reference>
          <reference field="8" count="1" selected="0">
            <x v="14"/>
          </reference>
        </references>
      </pivotArea>
    </format>
    <format dxfId="120">
      <pivotArea dataOnly="0" labelOnly="1" fieldPosition="0">
        <references count="4">
          <reference field="0" count="1" selected="0">
            <x v="9"/>
          </reference>
          <reference field="4" count="1">
            <x v="0"/>
          </reference>
          <reference field="7" count="1" selected="0">
            <x v="8"/>
          </reference>
          <reference field="8" count="1" selected="0">
            <x v="14"/>
          </reference>
        </references>
      </pivotArea>
    </format>
    <format dxfId="119">
      <pivotArea dataOnly="0" labelOnly="1" fieldPosition="0">
        <references count="4">
          <reference field="0" count="1" selected="0">
            <x v="24"/>
          </reference>
          <reference field="4" count="1">
            <x v="0"/>
          </reference>
          <reference field="7" count="1" selected="0">
            <x v="8"/>
          </reference>
          <reference field="8" count="1" selected="0">
            <x v="14"/>
          </reference>
        </references>
      </pivotArea>
    </format>
    <format dxfId="118">
      <pivotArea dataOnly="0" labelOnly="1" fieldPosition="0">
        <references count="4">
          <reference field="0" count="1" selected="0">
            <x v="0"/>
          </reference>
          <reference field="4" count="1">
            <x v="2"/>
          </reference>
          <reference field="7" count="1" selected="0">
            <x v="6"/>
          </reference>
          <reference field="8" count="1" selected="0">
            <x v="15"/>
          </reference>
        </references>
      </pivotArea>
    </format>
    <format dxfId="117">
      <pivotArea dataOnly="0" labelOnly="1" fieldPosition="0">
        <references count="4">
          <reference field="0" count="1" selected="0">
            <x v="10"/>
          </reference>
          <reference field="4" count="1">
            <x v="0"/>
          </reference>
          <reference field="7" count="1" selected="0">
            <x v="1"/>
          </reference>
          <reference field="8" count="1" selected="0">
            <x v="17"/>
          </reference>
        </references>
      </pivotArea>
    </format>
    <format dxfId="116">
      <pivotArea dataOnly="0" labelOnly="1" fieldPosition="0">
        <references count="4">
          <reference field="0" count="1" selected="0">
            <x v="11"/>
          </reference>
          <reference field="4" count="1">
            <x v="0"/>
          </reference>
          <reference field="7" count="1" selected="0">
            <x v="1"/>
          </reference>
          <reference field="8" count="1" selected="0">
            <x v="17"/>
          </reference>
        </references>
      </pivotArea>
    </format>
    <format dxfId="115">
      <pivotArea dataOnly="0" labelOnly="1" fieldPosition="0">
        <references count="4">
          <reference field="0" count="1" selected="0">
            <x v="12"/>
          </reference>
          <reference field="4" count="1">
            <x v="0"/>
          </reference>
          <reference field="7" count="1" selected="0">
            <x v="1"/>
          </reference>
          <reference field="8" count="1" selected="0">
            <x v="17"/>
          </reference>
        </references>
      </pivotArea>
    </format>
    <format dxfId="114">
      <pivotArea dataOnly="0" labelOnly="1" fieldPosition="0">
        <references count="4">
          <reference field="0" count="1" selected="0">
            <x v="7"/>
          </reference>
          <reference field="4" count="1">
            <x v="0"/>
          </reference>
          <reference field="7" count="1" selected="0">
            <x v="18"/>
          </reference>
          <reference field="8" count="1" selected="0">
            <x v="19"/>
          </reference>
        </references>
      </pivotArea>
    </format>
    <format dxfId="113">
      <pivotArea field="8" type="button" dataOnly="0" labelOnly="1" outline="0" axis="axisRow" fieldPosition="0"/>
    </format>
    <format dxfId="112">
      <pivotArea dataOnly="0" labelOnly="1" fieldPosition="0">
        <references count="1">
          <reference field="8" count="0"/>
        </references>
      </pivotArea>
    </format>
    <format dxfId="111">
      <pivotArea dataOnly="0" labelOnly="1" grandRow="1" outline="0" fieldPosition="0"/>
    </format>
    <format dxfId="110">
      <pivotArea dataOnly="0" labelOnly="1" fieldPosition="0">
        <references count="2">
          <reference field="7" count="1">
            <x v="19"/>
          </reference>
          <reference field="8" count="1" selected="0">
            <x v="0"/>
          </reference>
        </references>
      </pivotArea>
    </format>
    <format dxfId="109">
      <pivotArea dataOnly="0" labelOnly="1" fieldPosition="0">
        <references count="2">
          <reference field="7" count="1">
            <x v="7"/>
          </reference>
          <reference field="8" count="1" selected="0">
            <x v="3"/>
          </reference>
        </references>
      </pivotArea>
    </format>
    <format dxfId="108">
      <pivotArea dataOnly="0" labelOnly="1" fieldPosition="0">
        <references count="2">
          <reference field="7" count="1">
            <x v="14"/>
          </reference>
          <reference field="8" count="1" selected="0">
            <x v="4"/>
          </reference>
        </references>
      </pivotArea>
    </format>
    <format dxfId="107">
      <pivotArea dataOnly="0" labelOnly="1" fieldPosition="0">
        <references count="2">
          <reference field="7" count="1">
            <x v="2"/>
          </reference>
          <reference field="8" count="1" selected="0">
            <x v="5"/>
          </reference>
        </references>
      </pivotArea>
    </format>
    <format dxfId="106">
      <pivotArea dataOnly="0" labelOnly="1" fieldPosition="0">
        <references count="2">
          <reference field="7" count="1">
            <x v="21"/>
          </reference>
          <reference field="8" count="1" selected="0">
            <x v="6"/>
          </reference>
        </references>
      </pivotArea>
    </format>
    <format dxfId="105">
      <pivotArea dataOnly="0" labelOnly="1" fieldPosition="0">
        <references count="2">
          <reference field="7" count="1">
            <x v="16"/>
          </reference>
          <reference field="8" count="1" selected="0">
            <x v="8"/>
          </reference>
        </references>
      </pivotArea>
    </format>
    <format dxfId="104">
      <pivotArea dataOnly="0" labelOnly="1" fieldPosition="0">
        <references count="2">
          <reference field="7" count="1">
            <x v="17"/>
          </reference>
          <reference field="8" count="1" selected="0">
            <x v="10"/>
          </reference>
        </references>
      </pivotArea>
    </format>
    <format dxfId="103">
      <pivotArea dataOnly="0" labelOnly="1" fieldPosition="0">
        <references count="2">
          <reference field="7" count="1">
            <x v="20"/>
          </reference>
          <reference field="8" count="1" selected="0">
            <x v="11"/>
          </reference>
        </references>
      </pivotArea>
    </format>
    <format dxfId="102">
      <pivotArea dataOnly="0" labelOnly="1" fieldPosition="0">
        <references count="2">
          <reference field="7" count="1">
            <x v="22"/>
          </reference>
          <reference field="8" count="1" selected="0">
            <x v="13"/>
          </reference>
        </references>
      </pivotArea>
    </format>
    <format dxfId="101">
      <pivotArea dataOnly="0" labelOnly="1" fieldPosition="0">
        <references count="2">
          <reference field="7" count="1">
            <x v="8"/>
          </reference>
          <reference field="8" count="1" selected="0">
            <x v="14"/>
          </reference>
        </references>
      </pivotArea>
    </format>
    <format dxfId="100">
      <pivotArea dataOnly="0" labelOnly="1" fieldPosition="0">
        <references count="2">
          <reference field="7" count="1">
            <x v="6"/>
          </reference>
          <reference field="8" count="1" selected="0">
            <x v="15"/>
          </reference>
        </references>
      </pivotArea>
    </format>
    <format dxfId="99">
      <pivotArea dataOnly="0" labelOnly="1" fieldPosition="0">
        <references count="2">
          <reference field="7" count="1">
            <x v="1"/>
          </reference>
          <reference field="8" count="1" selected="0">
            <x v="17"/>
          </reference>
        </references>
      </pivotArea>
    </format>
    <format dxfId="98">
      <pivotArea dataOnly="0" labelOnly="1" fieldPosition="0">
        <references count="2">
          <reference field="7" count="1">
            <x v="18"/>
          </reference>
          <reference field="8" count="1" selected="0">
            <x v="19"/>
          </reference>
        </references>
      </pivotArea>
    </format>
    <format dxfId="97">
      <pivotArea dataOnly="0" labelOnly="1" fieldPosition="0">
        <references count="3">
          <reference field="0" count="1">
            <x v="23"/>
          </reference>
          <reference field="7" count="1" selected="0">
            <x v="19"/>
          </reference>
          <reference field="8" count="1" selected="0">
            <x v="0"/>
          </reference>
        </references>
      </pivotArea>
    </format>
    <format dxfId="96">
      <pivotArea dataOnly="0" labelOnly="1" fieldPosition="0">
        <references count="3">
          <reference field="0" count="1">
            <x v="13"/>
          </reference>
          <reference field="7" count="1" selected="0">
            <x v="7"/>
          </reference>
          <reference field="8" count="1" selected="0">
            <x v="3"/>
          </reference>
        </references>
      </pivotArea>
    </format>
    <format dxfId="95">
      <pivotArea dataOnly="0" labelOnly="1" fieldPosition="0">
        <references count="3">
          <reference field="0" count="1">
            <x v="22"/>
          </reference>
          <reference field="7" count="1" selected="0">
            <x v="14"/>
          </reference>
          <reference field="8" count="1" selected="0">
            <x v="4"/>
          </reference>
        </references>
      </pivotArea>
    </format>
    <format dxfId="94">
      <pivotArea dataOnly="0" labelOnly="1" fieldPosition="0">
        <references count="3">
          <reference field="0" count="1">
            <x v="17"/>
          </reference>
          <reference field="7" count="1" selected="0">
            <x v="2"/>
          </reference>
          <reference field="8" count="1" selected="0">
            <x v="5"/>
          </reference>
        </references>
      </pivotArea>
    </format>
    <format dxfId="93">
      <pivotArea dataOnly="0" labelOnly="1" fieldPosition="0">
        <references count="3">
          <reference field="0" count="1">
            <x v="15"/>
          </reference>
          <reference field="7" count="1" selected="0">
            <x v="21"/>
          </reference>
          <reference field="8" count="1" selected="0">
            <x v="6"/>
          </reference>
        </references>
      </pivotArea>
    </format>
    <format dxfId="92">
      <pivotArea dataOnly="0" labelOnly="1" fieldPosition="0">
        <references count="3">
          <reference field="0" count="2">
            <x v="25"/>
            <x v="26"/>
          </reference>
          <reference field="7" count="1" selected="0">
            <x v="16"/>
          </reference>
          <reference field="8" count="1" selected="0">
            <x v="8"/>
          </reference>
        </references>
      </pivotArea>
    </format>
    <format dxfId="91">
      <pivotArea dataOnly="0" labelOnly="1" fieldPosition="0">
        <references count="3">
          <reference field="0" count="3">
            <x v="3"/>
            <x v="4"/>
            <x v="5"/>
          </reference>
          <reference field="7" count="1" selected="0">
            <x v="17"/>
          </reference>
          <reference field="8" count="1" selected="0">
            <x v="10"/>
          </reference>
        </references>
      </pivotArea>
    </format>
    <format dxfId="90">
      <pivotArea dataOnly="0" labelOnly="1" fieldPosition="0">
        <references count="3">
          <reference field="0" count="2">
            <x v="14"/>
            <x v="18"/>
          </reference>
          <reference field="7" count="1" selected="0">
            <x v="20"/>
          </reference>
          <reference field="8" count="1" selected="0">
            <x v="11"/>
          </reference>
        </references>
      </pivotArea>
    </format>
    <format dxfId="89">
      <pivotArea dataOnly="0" labelOnly="1" fieldPosition="0">
        <references count="3">
          <reference field="0" count="1">
            <x v="2"/>
          </reference>
          <reference field="7" count="1" selected="0">
            <x v="22"/>
          </reference>
          <reference field="8" count="1" selected="0">
            <x v="13"/>
          </reference>
        </references>
      </pivotArea>
    </format>
    <format dxfId="88">
      <pivotArea dataOnly="0" labelOnly="1" fieldPosition="0">
        <references count="3">
          <reference field="0" count="3">
            <x v="6"/>
            <x v="9"/>
            <x v="24"/>
          </reference>
          <reference field="7" count="1" selected="0">
            <x v="8"/>
          </reference>
          <reference field="8" count="1" selected="0">
            <x v="14"/>
          </reference>
        </references>
      </pivotArea>
    </format>
    <format dxfId="87">
      <pivotArea dataOnly="0" labelOnly="1" fieldPosition="0">
        <references count="3">
          <reference field="0" count="1">
            <x v="0"/>
          </reference>
          <reference field="7" count="1" selected="0">
            <x v="6"/>
          </reference>
          <reference field="8" count="1" selected="0">
            <x v="15"/>
          </reference>
        </references>
      </pivotArea>
    </format>
    <format dxfId="86">
      <pivotArea dataOnly="0" labelOnly="1" fieldPosition="0">
        <references count="3">
          <reference field="0" count="3">
            <x v="10"/>
            <x v="11"/>
            <x v="12"/>
          </reference>
          <reference field="7" count="1" selected="0">
            <x v="1"/>
          </reference>
          <reference field="8" count="1" selected="0">
            <x v="17"/>
          </reference>
        </references>
      </pivotArea>
    </format>
    <format dxfId="85">
      <pivotArea dataOnly="0" labelOnly="1" fieldPosition="0">
        <references count="3">
          <reference field="0" count="1">
            <x v="7"/>
          </reference>
          <reference field="7" count="1" selected="0">
            <x v="18"/>
          </reference>
          <reference field="8" count="1" selected="0">
            <x v="19"/>
          </reference>
        </references>
      </pivotArea>
    </format>
    <format dxfId="84">
      <pivotArea dataOnly="0" labelOnly="1" fieldPosition="0">
        <references count="4">
          <reference field="0" count="1" selected="0">
            <x v="23"/>
          </reference>
          <reference field="4" count="1">
            <x v="2"/>
          </reference>
          <reference field="7" count="1" selected="0">
            <x v="19"/>
          </reference>
          <reference field="8" count="1" selected="0">
            <x v="0"/>
          </reference>
        </references>
      </pivotArea>
    </format>
    <format dxfId="83">
      <pivotArea dataOnly="0" labelOnly="1" fieldPosition="0">
        <references count="4">
          <reference field="0" count="1" selected="0">
            <x v="13"/>
          </reference>
          <reference field="4" count="1">
            <x v="0"/>
          </reference>
          <reference field="7" count="1" selected="0">
            <x v="7"/>
          </reference>
          <reference field="8" count="1" selected="0">
            <x v="3"/>
          </reference>
        </references>
      </pivotArea>
    </format>
    <format dxfId="82">
      <pivotArea dataOnly="0" labelOnly="1" fieldPosition="0">
        <references count="4">
          <reference field="0" count="1" selected="0">
            <x v="22"/>
          </reference>
          <reference field="4" count="1">
            <x v="0"/>
          </reference>
          <reference field="7" count="1" selected="0">
            <x v="14"/>
          </reference>
          <reference field="8" count="1" selected="0">
            <x v="4"/>
          </reference>
        </references>
      </pivotArea>
    </format>
    <format dxfId="81">
      <pivotArea dataOnly="0" labelOnly="1" fieldPosition="0">
        <references count="4">
          <reference field="0" count="1" selected="0">
            <x v="17"/>
          </reference>
          <reference field="4" count="1">
            <x v="0"/>
          </reference>
          <reference field="7" count="1" selected="0">
            <x v="2"/>
          </reference>
          <reference field="8" count="1" selected="0">
            <x v="5"/>
          </reference>
        </references>
      </pivotArea>
    </format>
    <format dxfId="80">
      <pivotArea dataOnly="0" labelOnly="1" fieldPosition="0">
        <references count="4">
          <reference field="0" count="1" selected="0">
            <x v="15"/>
          </reference>
          <reference field="4" count="1">
            <x v="4"/>
          </reference>
          <reference field="7" count="1" selected="0">
            <x v="21"/>
          </reference>
          <reference field="8" count="1" selected="0">
            <x v="6"/>
          </reference>
        </references>
      </pivotArea>
    </format>
    <format dxfId="79">
      <pivotArea dataOnly="0" labelOnly="1" fieldPosition="0">
        <references count="4">
          <reference field="0" count="1" selected="0">
            <x v="25"/>
          </reference>
          <reference field="4" count="1">
            <x v="2"/>
          </reference>
          <reference field="7" count="1" selected="0">
            <x v="16"/>
          </reference>
          <reference field="8" count="1" selected="0">
            <x v="8"/>
          </reference>
        </references>
      </pivotArea>
    </format>
    <format dxfId="78">
      <pivotArea dataOnly="0" labelOnly="1" fieldPosition="0">
        <references count="4">
          <reference field="0" count="1" selected="0">
            <x v="26"/>
          </reference>
          <reference field="4" count="1">
            <x v="2"/>
          </reference>
          <reference field="7" count="1" selected="0">
            <x v="16"/>
          </reference>
          <reference field="8" count="1" selected="0">
            <x v="8"/>
          </reference>
        </references>
      </pivotArea>
    </format>
    <format dxfId="77">
      <pivotArea dataOnly="0" labelOnly="1" fieldPosition="0">
        <references count="4">
          <reference field="0" count="1" selected="0">
            <x v="3"/>
          </reference>
          <reference field="4" count="1">
            <x v="4"/>
          </reference>
          <reference field="7" count="1" selected="0">
            <x v="17"/>
          </reference>
          <reference field="8" count="1" selected="0">
            <x v="10"/>
          </reference>
        </references>
      </pivotArea>
    </format>
    <format dxfId="76">
      <pivotArea dataOnly="0" labelOnly="1" fieldPosition="0">
        <references count="4">
          <reference field="0" count="1" selected="0">
            <x v="4"/>
          </reference>
          <reference field="4" count="1">
            <x v="4"/>
          </reference>
          <reference field="7" count="1" selected="0">
            <x v="17"/>
          </reference>
          <reference field="8" count="1" selected="0">
            <x v="10"/>
          </reference>
        </references>
      </pivotArea>
    </format>
    <format dxfId="75">
      <pivotArea dataOnly="0" labelOnly="1" fieldPosition="0">
        <references count="4">
          <reference field="0" count="1" selected="0">
            <x v="5"/>
          </reference>
          <reference field="4" count="1">
            <x v="4"/>
          </reference>
          <reference field="7" count="1" selected="0">
            <x v="17"/>
          </reference>
          <reference field="8" count="1" selected="0">
            <x v="10"/>
          </reference>
        </references>
      </pivotArea>
    </format>
    <format dxfId="74">
      <pivotArea dataOnly="0" labelOnly="1" fieldPosition="0">
        <references count="4">
          <reference field="0" count="1" selected="0">
            <x v="14"/>
          </reference>
          <reference field="4" count="1">
            <x v="1"/>
          </reference>
          <reference field="7" count="1" selected="0">
            <x v="20"/>
          </reference>
          <reference field="8" count="1" selected="0">
            <x v="11"/>
          </reference>
        </references>
      </pivotArea>
    </format>
    <format dxfId="73">
      <pivotArea dataOnly="0" labelOnly="1" fieldPosition="0">
        <references count="4">
          <reference field="0" count="1" selected="0">
            <x v="18"/>
          </reference>
          <reference field="4" count="1">
            <x v="1"/>
          </reference>
          <reference field="7" count="1" selected="0">
            <x v="20"/>
          </reference>
          <reference field="8" count="1" selected="0">
            <x v="11"/>
          </reference>
        </references>
      </pivotArea>
    </format>
    <format dxfId="72">
      <pivotArea dataOnly="0" labelOnly="1" fieldPosition="0">
        <references count="4">
          <reference field="0" count="1" selected="0">
            <x v="2"/>
          </reference>
          <reference field="4" count="1">
            <x v="1"/>
          </reference>
          <reference field="7" count="1" selected="0">
            <x v="22"/>
          </reference>
          <reference field="8" count="1" selected="0">
            <x v="13"/>
          </reference>
        </references>
      </pivotArea>
    </format>
    <format dxfId="71">
      <pivotArea dataOnly="0" labelOnly="1" fieldPosition="0">
        <references count="4">
          <reference field="0" count="1" selected="0">
            <x v="6"/>
          </reference>
          <reference field="4" count="1">
            <x v="0"/>
          </reference>
          <reference field="7" count="1" selected="0">
            <x v="8"/>
          </reference>
          <reference field="8" count="1" selected="0">
            <x v="14"/>
          </reference>
        </references>
      </pivotArea>
    </format>
    <format dxfId="70">
      <pivotArea dataOnly="0" labelOnly="1" fieldPosition="0">
        <references count="4">
          <reference field="0" count="1" selected="0">
            <x v="9"/>
          </reference>
          <reference field="4" count="1">
            <x v="0"/>
          </reference>
          <reference field="7" count="1" selected="0">
            <x v="8"/>
          </reference>
          <reference field="8" count="1" selected="0">
            <x v="14"/>
          </reference>
        </references>
      </pivotArea>
    </format>
    <format dxfId="69">
      <pivotArea dataOnly="0" labelOnly="1" fieldPosition="0">
        <references count="4">
          <reference field="0" count="1" selected="0">
            <x v="24"/>
          </reference>
          <reference field="4" count="1">
            <x v="0"/>
          </reference>
          <reference field="7" count="1" selected="0">
            <x v="8"/>
          </reference>
          <reference field="8" count="1" selected="0">
            <x v="14"/>
          </reference>
        </references>
      </pivotArea>
    </format>
    <format dxfId="68">
      <pivotArea dataOnly="0" labelOnly="1" fieldPosition="0">
        <references count="4">
          <reference field="0" count="1" selected="0">
            <x v="0"/>
          </reference>
          <reference field="4" count="1">
            <x v="2"/>
          </reference>
          <reference field="7" count="1" selected="0">
            <x v="6"/>
          </reference>
          <reference field="8" count="1" selected="0">
            <x v="15"/>
          </reference>
        </references>
      </pivotArea>
    </format>
    <format dxfId="67">
      <pivotArea dataOnly="0" labelOnly="1" fieldPosition="0">
        <references count="4">
          <reference field="0" count="1" selected="0">
            <x v="10"/>
          </reference>
          <reference field="4" count="1">
            <x v="0"/>
          </reference>
          <reference field="7" count="1" selected="0">
            <x v="1"/>
          </reference>
          <reference field="8" count="1" selected="0">
            <x v="17"/>
          </reference>
        </references>
      </pivotArea>
    </format>
    <format dxfId="66">
      <pivotArea dataOnly="0" labelOnly="1" fieldPosition="0">
        <references count="4">
          <reference field="0" count="1" selected="0">
            <x v="11"/>
          </reference>
          <reference field="4" count="1">
            <x v="0"/>
          </reference>
          <reference field="7" count="1" selected="0">
            <x v="1"/>
          </reference>
          <reference field="8" count="1" selected="0">
            <x v="17"/>
          </reference>
        </references>
      </pivotArea>
    </format>
    <format dxfId="65">
      <pivotArea dataOnly="0" labelOnly="1" fieldPosition="0">
        <references count="4">
          <reference field="0" count="1" selected="0">
            <x v="12"/>
          </reference>
          <reference field="4" count="1">
            <x v="0"/>
          </reference>
          <reference field="7" count="1" selected="0">
            <x v="1"/>
          </reference>
          <reference field="8" count="1" selected="0">
            <x v="17"/>
          </reference>
        </references>
      </pivotArea>
    </format>
    <format dxfId="64">
      <pivotArea dataOnly="0" labelOnly="1" fieldPosition="0">
        <references count="4">
          <reference field="0" count="1" selected="0">
            <x v="7"/>
          </reference>
          <reference field="4" count="1">
            <x v="0"/>
          </reference>
          <reference field="7" count="1" selected="0">
            <x v="18"/>
          </reference>
          <reference field="8" count="1" selected="0">
            <x v="19"/>
          </reference>
        </references>
      </pivotArea>
    </format>
    <format dxfId="63">
      <pivotArea dataOnly="0" labelOnly="1" fieldPosition="0">
        <references count="5">
          <reference field="0" count="1" selected="0">
            <x v="23"/>
          </reference>
          <reference field="2" count="1">
            <x v="6"/>
          </reference>
          <reference field="4" count="1" selected="0">
            <x v="2"/>
          </reference>
          <reference field="7" count="1" selected="0">
            <x v="19"/>
          </reference>
          <reference field="8" count="1" selected="0">
            <x v="0"/>
          </reference>
        </references>
      </pivotArea>
    </format>
    <format dxfId="62">
      <pivotArea dataOnly="0" labelOnly="1" fieldPosition="0">
        <references count="5">
          <reference field="0" count="1" selected="0">
            <x v="15"/>
          </reference>
          <reference field="2" count="1">
            <x v="0"/>
          </reference>
          <reference field="4" count="1" selected="0">
            <x v="4"/>
          </reference>
          <reference field="7" count="1" selected="0">
            <x v="21"/>
          </reference>
          <reference field="8" count="1" selected="0">
            <x v="6"/>
          </reference>
        </references>
      </pivotArea>
    </format>
    <format dxfId="61">
      <pivotArea dataOnly="0" labelOnly="1" fieldPosition="0">
        <references count="5">
          <reference field="0" count="1" selected="0">
            <x v="25"/>
          </reference>
          <reference field="2" count="1">
            <x v="5"/>
          </reference>
          <reference field="4" count="1" selected="0">
            <x v="2"/>
          </reference>
          <reference field="7" count="1" selected="0">
            <x v="16"/>
          </reference>
          <reference field="8" count="1" selected="0">
            <x v="8"/>
          </reference>
        </references>
      </pivotArea>
    </format>
    <format dxfId="60">
      <pivotArea dataOnly="0" labelOnly="1" fieldPosition="0">
        <references count="5">
          <reference field="0" count="1" selected="0">
            <x v="26"/>
          </reference>
          <reference field="2" count="1">
            <x v="5"/>
          </reference>
          <reference field="4" count="1" selected="0">
            <x v="2"/>
          </reference>
          <reference field="7" count="1" selected="0">
            <x v="16"/>
          </reference>
          <reference field="8" count="1" selected="0">
            <x v="8"/>
          </reference>
        </references>
      </pivotArea>
    </format>
    <format dxfId="59">
      <pivotArea dataOnly="0" labelOnly="1" fieldPosition="0">
        <references count="5">
          <reference field="0" count="1" selected="0">
            <x v="3"/>
          </reference>
          <reference field="2" count="1">
            <x v="7"/>
          </reference>
          <reference field="4" count="1" selected="0">
            <x v="4"/>
          </reference>
          <reference field="7" count="1" selected="0">
            <x v="17"/>
          </reference>
          <reference field="8" count="1" selected="0">
            <x v="10"/>
          </reference>
        </references>
      </pivotArea>
    </format>
    <format dxfId="58">
      <pivotArea dataOnly="0" labelOnly="1" fieldPosition="0">
        <references count="5">
          <reference field="0" count="1" selected="0">
            <x v="4"/>
          </reference>
          <reference field="2" count="1">
            <x v="7"/>
          </reference>
          <reference field="4" count="1" selected="0">
            <x v="4"/>
          </reference>
          <reference field="7" count="1" selected="0">
            <x v="17"/>
          </reference>
          <reference field="8" count="1" selected="0">
            <x v="10"/>
          </reference>
        </references>
      </pivotArea>
    </format>
    <format dxfId="57">
      <pivotArea dataOnly="0" labelOnly="1" fieldPosition="0">
        <references count="5">
          <reference field="0" count="1" selected="0">
            <x v="5"/>
          </reference>
          <reference field="2" count="1">
            <x v="7"/>
          </reference>
          <reference field="4" count="1" selected="0">
            <x v="4"/>
          </reference>
          <reference field="7" count="1" selected="0">
            <x v="17"/>
          </reference>
          <reference field="8" count="1" selected="0">
            <x v="10"/>
          </reference>
        </references>
      </pivotArea>
    </format>
    <format dxfId="56">
      <pivotArea dataOnly="0" labelOnly="1" fieldPosition="0">
        <references count="5">
          <reference field="0" count="1" selected="0">
            <x v="14"/>
          </reference>
          <reference field="2" count="1">
            <x v="7"/>
          </reference>
          <reference field="4" count="1" selected="0">
            <x v="1"/>
          </reference>
          <reference field="7" count="1" selected="0">
            <x v="20"/>
          </reference>
          <reference field="8" count="1" selected="0">
            <x v="11"/>
          </reference>
        </references>
      </pivotArea>
    </format>
    <format dxfId="55">
      <pivotArea dataOnly="0" labelOnly="1" fieldPosition="0">
        <references count="5">
          <reference field="0" count="1" selected="0">
            <x v="18"/>
          </reference>
          <reference field="2" count="1">
            <x v="7"/>
          </reference>
          <reference field="4" count="1" selected="0">
            <x v="1"/>
          </reference>
          <reference field="7" count="1" selected="0">
            <x v="20"/>
          </reference>
          <reference field="8" count="1" selected="0">
            <x v="11"/>
          </reference>
        </references>
      </pivotArea>
    </format>
    <format dxfId="54">
      <pivotArea dataOnly="0" labelOnly="1" fieldPosition="0">
        <references count="5">
          <reference field="0" count="1" selected="0">
            <x v="2"/>
          </reference>
          <reference field="2" count="1">
            <x v="4"/>
          </reference>
          <reference field="4" count="1" selected="0">
            <x v="1"/>
          </reference>
          <reference field="7" count="1" selected="0">
            <x v="22"/>
          </reference>
          <reference field="8" count="1" selected="0">
            <x v="13"/>
          </reference>
        </references>
      </pivotArea>
    </format>
    <format dxfId="53">
      <pivotArea dataOnly="0" labelOnly="1" fieldPosition="0">
        <references count="5">
          <reference field="0" count="1" selected="0">
            <x v="0"/>
          </reference>
          <reference field="2" count="1">
            <x v="2"/>
          </reference>
          <reference field="4" count="1" selected="0">
            <x v="2"/>
          </reference>
          <reference field="7" count="1" selected="0">
            <x v="6"/>
          </reference>
          <reference field="8" count="1" selected="0">
            <x v="15"/>
          </reference>
        </references>
      </pivotArea>
    </format>
    <format dxfId="52">
      <pivotArea dataOnly="0" labelOnly="1" fieldPosition="0">
        <references count="5">
          <reference field="0" count="1" selected="0">
            <x v="13"/>
          </reference>
          <reference field="2" count="1">
            <x v="3"/>
          </reference>
          <reference field="4" count="1" selected="0">
            <x v="0"/>
          </reference>
          <reference field="7" count="1" selected="0">
            <x v="7"/>
          </reference>
          <reference field="8" count="1" selected="0">
            <x v="3"/>
          </reference>
        </references>
      </pivotArea>
    </format>
    <format dxfId="51">
      <pivotArea dataOnly="0" labelOnly="1" fieldPosition="0">
        <references count="1">
          <reference field="2" count="0"/>
        </references>
      </pivotArea>
    </format>
    <format dxfId="50">
      <pivotArea dataOnly="0" labelOnly="1" fieldPosition="0">
        <references count="1">
          <reference field="2" count="0"/>
        </references>
      </pivotArea>
    </format>
    <format dxfId="49">
      <pivotArea dataOnly="0" labelOnly="1" fieldPosition="0">
        <references count="1">
          <reference field="2" count="0"/>
        </references>
      </pivotArea>
    </format>
    <format dxfId="48">
      <pivotArea dataOnly="0" labelOnly="1" fieldPosition="0">
        <references count="1">
          <reference field="4" count="0"/>
        </references>
      </pivotArea>
    </format>
    <format dxfId="47">
      <pivotArea dataOnly="0" labelOnly="1" fieldPosition="0">
        <references count="1">
          <reference field="4" count="0"/>
        </references>
      </pivotArea>
    </format>
    <format dxfId="1">
      <pivotArea dataOnly="0" labelOnly="1" fieldPosition="0">
        <references count="4">
          <reference field="0" count="1" selected="0">
            <x v="9"/>
          </reference>
          <reference field="4" count="1">
            <x v="7"/>
          </reference>
          <reference field="7" count="1" selected="0">
            <x v="24"/>
          </reference>
          <reference field="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C18A-3BAF-CD4D-A6E5-7139A81C13A2}">
  <sheetPr>
    <tabColor rgb="FF009900"/>
  </sheetPr>
  <dimension ref="A20:C28"/>
  <sheetViews>
    <sheetView workbookViewId="0">
      <selection activeCell="R42" sqref="R42"/>
    </sheetView>
  </sheetViews>
  <sheetFormatPr baseColWidth="10" defaultRowHeight="16"/>
  <cols>
    <col min="1" max="1" width="26.5" style="1" customWidth="1"/>
    <col min="2" max="16384" width="10.83203125" style="1"/>
  </cols>
  <sheetData>
    <row r="20" spans="1:3" ht="17" thickBot="1"/>
    <row r="21" spans="1:3" ht="265" thickBot="1">
      <c r="A21" s="141" t="s">
        <v>155</v>
      </c>
    </row>
    <row r="28" spans="1:3" ht="31">
      <c r="C28" s="118" t="s">
        <v>133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B14A7-8C9D-DB49-BB31-797077492E57}">
  <sheetPr>
    <tabColor rgb="FF009900"/>
  </sheetPr>
  <dimension ref="A1:AG33"/>
  <sheetViews>
    <sheetView showGridLines="0" tabSelected="1" zoomScale="30" zoomScaleNormal="30" workbookViewId="0">
      <pane ySplit="1" topLeftCell="A9" activePane="bottomLeft" state="frozen"/>
      <selection pane="bottomLeft" activeCell="G11" sqref="G11"/>
    </sheetView>
  </sheetViews>
  <sheetFormatPr baseColWidth="10" defaultColWidth="22" defaultRowHeight="16"/>
  <cols>
    <col min="1" max="1" width="16.33203125" style="1" customWidth="1"/>
    <col min="2" max="2" width="48" style="1" customWidth="1"/>
    <col min="3" max="3" width="19.1640625" style="1" customWidth="1"/>
    <col min="4" max="4" width="12.83203125" style="1" customWidth="1"/>
    <col min="5" max="5" width="204.83203125" style="1" customWidth="1"/>
    <col min="6" max="6" width="29.5" style="1" customWidth="1"/>
    <col min="7" max="7" width="31" style="10" customWidth="1"/>
    <col min="8" max="8" width="13.83203125" style="4" customWidth="1"/>
    <col min="9" max="9" width="59.5" style="15" customWidth="1"/>
    <col min="10" max="10" width="17" style="15" customWidth="1"/>
    <col min="11" max="11" width="17.5" style="1" customWidth="1"/>
    <col min="12" max="12" width="19.6640625" style="1" customWidth="1"/>
    <col min="13" max="13" width="27.5" style="1" bestFit="1" customWidth="1"/>
    <col min="14" max="14" width="29" style="1" customWidth="1"/>
    <col min="15" max="15" width="18.6640625" style="1" customWidth="1"/>
    <col min="16" max="16384" width="22" style="1"/>
  </cols>
  <sheetData>
    <row r="1" spans="1:33" ht="17" thickBot="1">
      <c r="A1" s="66"/>
      <c r="B1" s="66"/>
      <c r="C1" s="66"/>
      <c r="D1" s="66"/>
      <c r="E1" s="66"/>
      <c r="F1" s="66"/>
      <c r="G1" s="85"/>
      <c r="H1" s="86"/>
      <c r="I1" s="87"/>
      <c r="J1" s="87"/>
      <c r="K1" s="66"/>
      <c r="L1" s="66"/>
      <c r="M1" s="66"/>
      <c r="N1" s="66"/>
      <c r="O1" s="66"/>
      <c r="P1" s="66"/>
      <c r="Q1" s="66"/>
      <c r="R1" s="66"/>
      <c r="S1" s="66"/>
      <c r="T1" s="66"/>
      <c r="U1" s="66"/>
      <c r="V1" s="66"/>
      <c r="W1" s="66"/>
      <c r="X1" s="66"/>
      <c r="Y1" s="66"/>
      <c r="Z1" s="66"/>
      <c r="AA1" s="66"/>
      <c r="AB1" s="66"/>
      <c r="AC1" s="66"/>
      <c r="AD1" s="66"/>
      <c r="AE1" s="66"/>
      <c r="AF1" s="66"/>
      <c r="AG1" s="66"/>
    </row>
    <row r="2" spans="1:33" ht="73" customHeight="1" thickBot="1">
      <c r="A2" s="66"/>
      <c r="B2" s="66"/>
      <c r="C2" s="66"/>
      <c r="D2" s="66"/>
      <c r="E2" s="125" t="s">
        <v>129</v>
      </c>
      <c r="F2" s="86"/>
      <c r="G2" s="86"/>
      <c r="H2" s="86"/>
      <c r="I2" s="87"/>
      <c r="J2" s="87"/>
      <c r="K2" s="66"/>
      <c r="L2" s="66"/>
      <c r="M2" s="66"/>
      <c r="N2" s="66"/>
      <c r="O2" s="66"/>
      <c r="P2" s="66"/>
      <c r="Q2" s="66"/>
      <c r="R2" s="66"/>
      <c r="S2" s="66"/>
      <c r="T2" s="66"/>
      <c r="U2" s="66"/>
      <c r="V2" s="66"/>
      <c r="W2" s="66"/>
      <c r="X2" s="66"/>
      <c r="Y2" s="66"/>
    </row>
    <row r="3" spans="1:33" ht="109" customHeight="1" thickBot="1">
      <c r="A3" s="66"/>
      <c r="B3" s="66"/>
      <c r="C3" s="66"/>
      <c r="D3" s="66"/>
      <c r="E3" s="121"/>
      <c r="F3" s="86"/>
      <c r="G3" s="86"/>
      <c r="H3" s="86"/>
      <c r="I3" s="87"/>
      <c r="J3" s="87"/>
      <c r="K3" s="66"/>
      <c r="L3" s="66"/>
      <c r="M3" s="66"/>
      <c r="N3" s="157" t="s">
        <v>158</v>
      </c>
      <c r="O3" s="66"/>
      <c r="P3" s="66"/>
      <c r="Q3" s="66"/>
      <c r="R3" s="66"/>
      <c r="S3" s="66"/>
      <c r="T3" s="66"/>
      <c r="U3" s="66"/>
      <c r="V3" s="66"/>
      <c r="W3" s="66"/>
      <c r="X3" s="66"/>
      <c r="Y3" s="66"/>
    </row>
    <row r="4" spans="1:33" ht="106" customHeight="1" thickBot="1">
      <c r="A4" s="66"/>
      <c r="B4" s="66"/>
      <c r="C4" s="66"/>
      <c r="D4" s="66"/>
      <c r="E4" s="119"/>
      <c r="F4" s="86"/>
      <c r="G4" s="164" t="s">
        <v>156</v>
      </c>
      <c r="H4" s="165"/>
      <c r="I4" s="166"/>
      <c r="J4" s="122"/>
      <c r="K4" s="66"/>
      <c r="L4" s="66"/>
      <c r="M4" s="66"/>
      <c r="N4" s="167"/>
      <c r="O4" s="66"/>
      <c r="P4" s="66"/>
      <c r="Q4" s="66"/>
      <c r="R4" s="66"/>
      <c r="S4" s="66"/>
      <c r="T4" s="66"/>
      <c r="U4" s="66"/>
      <c r="V4" s="66"/>
      <c r="W4" s="66"/>
      <c r="X4" s="66"/>
      <c r="Y4" s="66"/>
    </row>
    <row r="5" spans="1:33" ht="127" customHeight="1" thickBot="1">
      <c r="A5" s="66"/>
      <c r="B5" s="66"/>
      <c r="C5" s="66"/>
      <c r="D5" s="66"/>
      <c r="E5" s="120" t="s">
        <v>137</v>
      </c>
      <c r="F5" s="86"/>
      <c r="G5" s="168" t="s">
        <v>157</v>
      </c>
      <c r="H5" s="169"/>
      <c r="I5" s="169"/>
      <c r="J5" s="169"/>
      <c r="K5" s="169"/>
      <c r="L5" s="169"/>
      <c r="M5" s="169"/>
      <c r="N5" s="170"/>
      <c r="O5" s="66"/>
      <c r="P5" s="66"/>
      <c r="Q5" s="66"/>
      <c r="R5" s="66"/>
      <c r="S5" s="66"/>
      <c r="T5" s="66"/>
      <c r="U5" s="66"/>
      <c r="V5" s="66"/>
      <c r="W5" s="66"/>
      <c r="X5" s="66"/>
      <c r="Y5" s="66"/>
    </row>
    <row r="6" spans="1:33">
      <c r="A6" s="66"/>
      <c r="B6" s="66"/>
      <c r="C6" s="66"/>
      <c r="D6" s="66"/>
      <c r="E6" s="66"/>
      <c r="F6" s="86"/>
      <c r="G6" s="86"/>
      <c r="H6" s="86"/>
      <c r="I6" s="87"/>
      <c r="J6" s="87"/>
      <c r="K6" s="66"/>
      <c r="L6" s="66"/>
      <c r="M6" s="66"/>
      <c r="N6" s="66"/>
      <c r="O6" s="66"/>
      <c r="P6" s="66"/>
      <c r="Q6" s="66"/>
      <c r="R6" s="66"/>
      <c r="S6" s="66"/>
      <c r="T6" s="66"/>
      <c r="U6" s="66"/>
      <c r="V6" s="66"/>
      <c r="W6" s="66"/>
      <c r="X6" s="66"/>
      <c r="Y6" s="66"/>
    </row>
    <row r="7" spans="1:33">
      <c r="A7" s="66"/>
      <c r="B7" s="66"/>
      <c r="C7" s="66"/>
      <c r="D7" s="66"/>
      <c r="E7" s="87"/>
      <c r="F7" s="87"/>
      <c r="G7" s="87"/>
      <c r="H7" s="87"/>
      <c r="I7" s="87"/>
      <c r="J7" s="87"/>
      <c r="K7" s="66"/>
      <c r="L7" s="66"/>
      <c r="M7" s="66"/>
      <c r="N7" s="66"/>
      <c r="O7" s="66"/>
      <c r="P7" s="66"/>
      <c r="Q7" s="66"/>
      <c r="R7" s="66"/>
      <c r="S7" s="66"/>
      <c r="T7" s="66"/>
      <c r="U7" s="66"/>
      <c r="V7" s="66"/>
      <c r="W7" s="66"/>
      <c r="X7" s="66"/>
      <c r="Y7" s="66"/>
    </row>
    <row r="8" spans="1:33" ht="1" customHeight="1" thickBot="1">
      <c r="A8" s="66"/>
      <c r="B8" s="66"/>
      <c r="C8" s="66"/>
      <c r="D8" s="66"/>
      <c r="I8" s="87"/>
      <c r="J8" s="87"/>
      <c r="K8" s="66"/>
      <c r="L8" s="66"/>
      <c r="M8" s="66"/>
      <c r="N8" s="66"/>
      <c r="O8" s="66"/>
      <c r="P8" s="66"/>
      <c r="Q8" s="66"/>
      <c r="R8" s="66"/>
      <c r="S8" s="66"/>
      <c r="T8" s="66"/>
      <c r="U8" s="66"/>
      <c r="V8" s="66"/>
      <c r="W8" s="66"/>
      <c r="X8" s="66"/>
      <c r="Y8" s="66"/>
    </row>
    <row r="9" spans="1:33" s="22" customFormat="1" ht="138" customHeight="1" thickTop="1" thickBot="1">
      <c r="A9" s="66"/>
      <c r="B9" s="66"/>
      <c r="C9" s="88"/>
      <c r="D9" s="89"/>
      <c r="E9" s="200" t="s">
        <v>174</v>
      </c>
      <c r="F9" s="149" t="s">
        <v>141</v>
      </c>
      <c r="G9" s="150" t="s">
        <v>101</v>
      </c>
      <c r="H9" s="151" t="s">
        <v>24</v>
      </c>
      <c r="I9" s="152" t="s">
        <v>9</v>
      </c>
      <c r="J9" s="153" t="s">
        <v>24</v>
      </c>
      <c r="K9" s="154" t="s">
        <v>19</v>
      </c>
      <c r="L9" s="112" t="s">
        <v>10</v>
      </c>
      <c r="M9" s="112" t="s">
        <v>113</v>
      </c>
      <c r="N9" s="123" t="s">
        <v>149</v>
      </c>
      <c r="O9" s="124" t="s">
        <v>154</v>
      </c>
      <c r="P9" s="66"/>
      <c r="Q9" s="66"/>
      <c r="R9" s="66"/>
      <c r="S9" s="66"/>
      <c r="T9" s="66"/>
      <c r="U9" s="66"/>
      <c r="V9" s="66"/>
      <c r="W9" s="66"/>
      <c r="X9" s="66"/>
      <c r="Y9" s="66"/>
    </row>
    <row r="10" spans="1:33" ht="160" customHeight="1" thickTop="1" thickBot="1">
      <c r="A10" s="66"/>
      <c r="B10" s="92" t="s">
        <v>140</v>
      </c>
      <c r="C10" s="66"/>
      <c r="D10" s="90"/>
      <c r="E10" s="158" t="s">
        <v>138</v>
      </c>
      <c r="F10" s="113" t="s">
        <v>139</v>
      </c>
      <c r="G10" s="114" t="s">
        <v>159</v>
      </c>
      <c r="H10" s="115" t="s">
        <v>135</v>
      </c>
      <c r="I10" s="207" t="s">
        <v>9</v>
      </c>
      <c r="J10" s="160" t="s">
        <v>134</v>
      </c>
      <c r="K10" s="115" t="s">
        <v>114</v>
      </c>
      <c r="L10" s="115" t="s">
        <v>136</v>
      </c>
      <c r="M10" s="116" t="s">
        <v>113</v>
      </c>
      <c r="N10" s="143" t="s">
        <v>149</v>
      </c>
      <c r="O10" s="148"/>
      <c r="P10" s="66"/>
      <c r="Q10" s="66"/>
      <c r="R10" s="66"/>
      <c r="S10" s="66"/>
      <c r="T10" s="66"/>
      <c r="U10" s="66"/>
      <c r="V10" s="66"/>
      <c r="W10" s="66"/>
      <c r="X10" s="66"/>
      <c r="Y10" s="66"/>
    </row>
    <row r="11" spans="1:33" s="20" customFormat="1" ht="144" customHeight="1" thickBot="1">
      <c r="A11" s="67"/>
      <c r="B11" s="67"/>
      <c r="C11" s="67"/>
      <c r="D11" s="67"/>
      <c r="E11" s="201" t="s">
        <v>105</v>
      </c>
      <c r="F11" s="159" t="s">
        <v>161</v>
      </c>
      <c r="G11" s="155" t="s">
        <v>1</v>
      </c>
      <c r="H11" s="94">
        <f>VLOOKUP(G11,Tables!$A$2:$K$32,2,FALSE)</f>
        <v>7</v>
      </c>
      <c r="I11" s="205" t="s">
        <v>168</v>
      </c>
      <c r="J11" s="94">
        <f>VLOOKUP(I11,Tables!$A$2:$K$33,2,FALSE)</f>
        <v>1</v>
      </c>
      <c r="K11" s="95">
        <f t="shared" ref="K11:K31" si="0">RANK(J11,$J$11:$J$31,0)</f>
        <v>16</v>
      </c>
      <c r="L11" s="96">
        <f t="shared" ref="L11:L31" si="1">SUM(H11*J11)</f>
        <v>7</v>
      </c>
      <c r="M11" s="111">
        <f t="shared" ref="M11:M31" si="2">RANK(L11,$L$11:$L$31,0)</f>
        <v>15</v>
      </c>
      <c r="N11" s="144"/>
      <c r="O11" s="147"/>
      <c r="P11" s="66"/>
      <c r="Q11" s="66"/>
      <c r="R11" s="66"/>
      <c r="S11" s="66"/>
      <c r="T11" s="66"/>
      <c r="U11" s="66"/>
      <c r="V11" s="66"/>
      <c r="W11" s="66"/>
      <c r="X11" s="66"/>
      <c r="Y11" s="66"/>
    </row>
    <row r="12" spans="1:33" s="20" customFormat="1" ht="144" customHeight="1" thickBot="1">
      <c r="A12" s="67"/>
      <c r="B12" s="67"/>
      <c r="C12" s="67"/>
      <c r="D12" s="67"/>
      <c r="E12" s="202" t="s">
        <v>150</v>
      </c>
      <c r="F12" s="159" t="s">
        <v>176</v>
      </c>
      <c r="G12" s="155" t="s">
        <v>16</v>
      </c>
      <c r="H12" s="94">
        <f>VLOOKUP(G12,Tables!$A$2:$K$32,2,FALSE)</f>
        <v>6</v>
      </c>
      <c r="I12" s="205" t="s">
        <v>172</v>
      </c>
      <c r="J12" s="94">
        <f>VLOOKUP(I12,Tables!$A$2:$K$32,2,FALSE)</f>
        <v>11</v>
      </c>
      <c r="K12" s="95">
        <f t="shared" si="0"/>
        <v>1</v>
      </c>
      <c r="L12" s="96">
        <f t="shared" si="1"/>
        <v>66</v>
      </c>
      <c r="M12" s="111">
        <f t="shared" si="2"/>
        <v>3</v>
      </c>
      <c r="N12" s="145"/>
      <c r="O12" s="147"/>
      <c r="P12" s="66"/>
      <c r="Q12" s="66"/>
      <c r="R12" s="66"/>
      <c r="S12" s="66"/>
      <c r="T12" s="66"/>
      <c r="U12" s="66"/>
      <c r="V12" s="66"/>
      <c r="W12" s="66"/>
      <c r="X12" s="66"/>
      <c r="Y12" s="66"/>
    </row>
    <row r="13" spans="1:33" s="20" customFormat="1" ht="129" thickBot="1">
      <c r="A13" s="67"/>
      <c r="B13" s="67"/>
      <c r="C13" s="67"/>
      <c r="D13" s="67"/>
      <c r="E13" s="202" t="s">
        <v>103</v>
      </c>
      <c r="F13" s="159" t="s">
        <v>175</v>
      </c>
      <c r="G13" s="156" t="s">
        <v>5</v>
      </c>
      <c r="H13" s="94">
        <f>VLOOKUP(G13,Tables!$A$2:$K$32,2,FALSE)</f>
        <v>9</v>
      </c>
      <c r="I13" s="206" t="s">
        <v>171</v>
      </c>
      <c r="J13" s="94">
        <f>VLOOKUP(I13,Tables!$A$2:$K$32,2,FALSE)</f>
        <v>9</v>
      </c>
      <c r="K13" s="95">
        <f t="shared" si="0"/>
        <v>4</v>
      </c>
      <c r="L13" s="96">
        <f t="shared" si="1"/>
        <v>81</v>
      </c>
      <c r="M13" s="111">
        <f t="shared" si="2"/>
        <v>1</v>
      </c>
      <c r="N13" s="145"/>
      <c r="O13" s="147"/>
      <c r="P13" s="66"/>
      <c r="Q13" s="66"/>
      <c r="R13" s="66"/>
      <c r="S13" s="66"/>
      <c r="T13" s="66"/>
      <c r="U13" s="66"/>
      <c r="V13" s="66"/>
      <c r="W13" s="66"/>
      <c r="X13" s="66"/>
      <c r="Y13" s="66"/>
    </row>
    <row r="14" spans="1:33" s="20" customFormat="1" ht="144" customHeight="1" thickBot="1">
      <c r="A14" s="67"/>
      <c r="B14" s="105" t="s">
        <v>147</v>
      </c>
      <c r="C14" s="67"/>
      <c r="D14" s="67"/>
      <c r="E14" s="202" t="s">
        <v>102</v>
      </c>
      <c r="F14" s="159" t="s">
        <v>161</v>
      </c>
      <c r="G14" s="156" t="s">
        <v>5</v>
      </c>
      <c r="H14" s="94">
        <f>VLOOKUP(G14,Tables!$A$2:$K$32,2,FALSE)</f>
        <v>9</v>
      </c>
      <c r="I14" s="206" t="s">
        <v>170</v>
      </c>
      <c r="J14" s="94">
        <f>VLOOKUP(I14,Tables!$A$2:$K$32,2,FALSE)</f>
        <v>3</v>
      </c>
      <c r="K14" s="95">
        <f t="shared" si="0"/>
        <v>14</v>
      </c>
      <c r="L14" s="96">
        <f t="shared" si="1"/>
        <v>27</v>
      </c>
      <c r="M14" s="111">
        <f t="shared" si="2"/>
        <v>7</v>
      </c>
      <c r="N14" s="145"/>
      <c r="O14" s="147"/>
      <c r="P14" s="66"/>
      <c r="Q14" s="66"/>
      <c r="R14" s="66"/>
      <c r="S14" s="66"/>
      <c r="T14" s="66"/>
      <c r="U14" s="66"/>
      <c r="V14" s="66"/>
      <c r="W14" s="66"/>
      <c r="X14" s="66"/>
      <c r="Y14" s="66"/>
    </row>
    <row r="15" spans="1:33" s="20" customFormat="1" ht="144" customHeight="1" thickBot="1">
      <c r="A15" s="67"/>
      <c r="B15" s="105" t="s">
        <v>145</v>
      </c>
      <c r="C15" s="67"/>
      <c r="D15" s="67"/>
      <c r="E15" s="202" t="s">
        <v>151</v>
      </c>
      <c r="F15" s="159" t="s">
        <v>177</v>
      </c>
      <c r="G15" s="156" t="s">
        <v>2</v>
      </c>
      <c r="H15" s="94">
        <f>VLOOKUP(G15,Tables!$A$2:$K$32,2,FALSE)</f>
        <v>5</v>
      </c>
      <c r="I15" s="206" t="s">
        <v>169</v>
      </c>
      <c r="J15" s="94">
        <f>VLOOKUP(I15,Tables!$A$2:$K$33,2,FALSE)</f>
        <v>0</v>
      </c>
      <c r="K15" s="95">
        <f t="shared" si="0"/>
        <v>20</v>
      </c>
      <c r="L15" s="96">
        <f t="shared" si="1"/>
        <v>0</v>
      </c>
      <c r="M15" s="111">
        <f t="shared" si="2"/>
        <v>20</v>
      </c>
      <c r="N15" s="145"/>
      <c r="O15" s="147"/>
      <c r="P15" s="66"/>
      <c r="Q15" s="66"/>
      <c r="R15" s="66"/>
      <c r="S15" s="66"/>
      <c r="T15" s="66"/>
      <c r="U15" s="66"/>
      <c r="V15" s="66"/>
      <c r="W15" s="66"/>
      <c r="X15" s="66"/>
      <c r="Y15" s="66"/>
    </row>
    <row r="16" spans="1:33" s="20" customFormat="1" ht="144" customHeight="1" thickBot="1">
      <c r="A16" s="67"/>
      <c r="B16" s="106" t="s">
        <v>144</v>
      </c>
      <c r="C16" s="67"/>
      <c r="D16" s="67"/>
      <c r="E16" s="202" t="s">
        <v>115</v>
      </c>
      <c r="F16" s="159" t="s">
        <v>178</v>
      </c>
      <c r="G16" s="156" t="s">
        <v>3</v>
      </c>
      <c r="H16" s="94">
        <f>VLOOKUP(G16,Tables!$A$2:$K$32,2,FALSE)</f>
        <v>8</v>
      </c>
      <c r="I16" s="206" t="s">
        <v>173</v>
      </c>
      <c r="J16" s="94">
        <f>VLOOKUP(I16,Tables!$A$2:$K$33,2,FALSE)</f>
        <v>6</v>
      </c>
      <c r="K16" s="95">
        <f t="shared" si="0"/>
        <v>10</v>
      </c>
      <c r="L16" s="96">
        <f t="shared" si="1"/>
        <v>48</v>
      </c>
      <c r="M16" s="111">
        <f t="shared" si="2"/>
        <v>5</v>
      </c>
      <c r="N16" s="145"/>
      <c r="O16" s="147"/>
      <c r="P16" s="66"/>
      <c r="Q16" s="66"/>
      <c r="R16" s="66"/>
      <c r="S16" s="66"/>
      <c r="T16" s="66"/>
      <c r="U16" s="66"/>
      <c r="V16" s="66"/>
      <c r="W16" s="66"/>
      <c r="X16" s="66"/>
      <c r="Y16" s="66"/>
    </row>
    <row r="17" spans="1:25" s="20" customFormat="1" ht="144" customHeight="1" thickBot="1">
      <c r="A17" s="67"/>
      <c r="B17" s="105"/>
      <c r="C17" s="67"/>
      <c r="D17" s="67"/>
      <c r="E17" s="201" t="s">
        <v>146</v>
      </c>
      <c r="F17" s="159"/>
      <c r="G17" s="156" t="s">
        <v>16</v>
      </c>
      <c r="H17" s="94">
        <f>VLOOKUP(G17,Tables!$A$2:$K$32,2,FALSE)</f>
        <v>6</v>
      </c>
      <c r="I17" s="206" t="s">
        <v>171</v>
      </c>
      <c r="J17" s="94">
        <f>VLOOKUP(I17,Tables!$A$2:$K$33,2,FALSE)</f>
        <v>9</v>
      </c>
      <c r="K17" s="95">
        <f t="shared" si="0"/>
        <v>4</v>
      </c>
      <c r="L17" s="96">
        <f t="shared" si="1"/>
        <v>54</v>
      </c>
      <c r="M17" s="111">
        <f t="shared" si="2"/>
        <v>4</v>
      </c>
      <c r="N17" s="145"/>
      <c r="O17" s="147"/>
      <c r="P17" s="66"/>
      <c r="Q17" s="66"/>
      <c r="R17" s="66"/>
      <c r="S17" s="66"/>
      <c r="T17" s="66"/>
      <c r="U17" s="66"/>
      <c r="V17" s="66"/>
      <c r="W17" s="66"/>
      <c r="X17" s="66"/>
      <c r="Y17" s="66"/>
    </row>
    <row r="18" spans="1:25" s="20" customFormat="1" ht="144" customHeight="1" thickBot="1">
      <c r="A18" s="67"/>
      <c r="B18" s="105"/>
      <c r="C18" s="67"/>
      <c r="D18" s="67"/>
      <c r="E18" s="201" t="s">
        <v>107</v>
      </c>
      <c r="F18" s="159"/>
      <c r="G18" s="156" t="s">
        <v>6</v>
      </c>
      <c r="H18" s="94">
        <f>VLOOKUP(G18,Tables!$A$2:$K$32,2,FALSE)</f>
        <v>3</v>
      </c>
      <c r="I18" s="206" t="s">
        <v>171</v>
      </c>
      <c r="J18" s="94">
        <f>VLOOKUP(I18,Tables!$A$2:$K$33,2,FALSE)</f>
        <v>9</v>
      </c>
      <c r="K18" s="95">
        <f t="shared" si="0"/>
        <v>4</v>
      </c>
      <c r="L18" s="96">
        <f t="shared" si="1"/>
        <v>27</v>
      </c>
      <c r="M18" s="111">
        <f t="shared" si="2"/>
        <v>7</v>
      </c>
      <c r="N18" s="145"/>
      <c r="O18" s="147"/>
      <c r="P18" s="66"/>
      <c r="Q18" s="66"/>
      <c r="R18" s="66"/>
      <c r="S18" s="66"/>
      <c r="T18" s="66"/>
      <c r="U18" s="66"/>
      <c r="V18" s="66"/>
      <c r="W18" s="66"/>
      <c r="X18" s="66"/>
      <c r="Y18" s="66"/>
    </row>
    <row r="19" spans="1:25" s="20" customFormat="1" ht="230" customHeight="1" thickBot="1">
      <c r="A19" s="67"/>
      <c r="B19" s="105"/>
      <c r="C19" s="67"/>
      <c r="D19" s="67"/>
      <c r="E19" s="201" t="s">
        <v>106</v>
      </c>
      <c r="F19" s="159"/>
      <c r="G19" s="156" t="s">
        <v>6</v>
      </c>
      <c r="H19" s="94">
        <f>VLOOKUP(G19,Tables!$A$2:$K$32,2,FALSE)</f>
        <v>3</v>
      </c>
      <c r="I19" s="206" t="s">
        <v>173</v>
      </c>
      <c r="J19" s="94">
        <f>VLOOKUP(I19,Tables!$A$2:$K$33,2,FALSE)</f>
        <v>6</v>
      </c>
      <c r="K19" s="95">
        <f t="shared" si="0"/>
        <v>10</v>
      </c>
      <c r="L19" s="96">
        <f t="shared" si="1"/>
        <v>18</v>
      </c>
      <c r="M19" s="111">
        <f t="shared" si="2"/>
        <v>10</v>
      </c>
      <c r="N19" s="145"/>
      <c r="O19" s="147"/>
      <c r="P19" s="66"/>
      <c r="Q19" s="66"/>
      <c r="R19" s="66"/>
      <c r="S19" s="66"/>
      <c r="T19" s="66"/>
      <c r="U19" s="66"/>
      <c r="V19" s="66"/>
      <c r="W19" s="66"/>
      <c r="X19" s="66"/>
      <c r="Y19" s="66"/>
    </row>
    <row r="20" spans="1:25" s="20" customFormat="1" ht="144" customHeight="1" thickBot="1">
      <c r="A20" s="67"/>
      <c r="B20" s="105"/>
      <c r="C20" s="67"/>
      <c r="D20" s="67"/>
      <c r="E20" s="202" t="s">
        <v>108</v>
      </c>
      <c r="F20" s="159"/>
      <c r="G20" s="156" t="s">
        <v>2</v>
      </c>
      <c r="H20" s="94">
        <f>VLOOKUP(G20,Tables!$A$2:$K$32,2,FALSE)</f>
        <v>5</v>
      </c>
      <c r="I20" s="206" t="s">
        <v>169</v>
      </c>
      <c r="J20" s="94">
        <f>VLOOKUP(I20,Tables!$A$2:$K$33,2,FALSE)</f>
        <v>0</v>
      </c>
      <c r="K20" s="95">
        <f t="shared" si="0"/>
        <v>20</v>
      </c>
      <c r="L20" s="96">
        <f t="shared" si="1"/>
        <v>0</v>
      </c>
      <c r="M20" s="111">
        <f t="shared" si="2"/>
        <v>20</v>
      </c>
      <c r="N20" s="145"/>
      <c r="O20" s="147"/>
      <c r="P20" s="66"/>
      <c r="Q20" s="66"/>
      <c r="R20" s="66"/>
      <c r="S20" s="66"/>
      <c r="T20" s="66"/>
      <c r="U20" s="66"/>
      <c r="V20" s="66"/>
      <c r="W20" s="66"/>
      <c r="X20" s="66"/>
      <c r="Y20" s="66"/>
    </row>
    <row r="21" spans="1:25" s="20" customFormat="1" ht="144" customHeight="1" thickBot="1">
      <c r="A21" s="67"/>
      <c r="B21" s="105"/>
      <c r="C21" s="67"/>
      <c r="D21" s="67"/>
      <c r="E21" s="201" t="s">
        <v>94</v>
      </c>
      <c r="F21" s="159"/>
      <c r="G21" s="156" t="s">
        <v>7</v>
      </c>
      <c r="H21" s="94">
        <f>VLOOKUP(G21,Tables!$A$2:$K$32,2,FALSE)</f>
        <v>2</v>
      </c>
      <c r="I21" s="206" t="s">
        <v>168</v>
      </c>
      <c r="J21" s="94">
        <f>VLOOKUP(I21,Tables!$A$2:$K$32,2,FALSE)</f>
        <v>1</v>
      </c>
      <c r="K21" s="95">
        <f t="shared" si="0"/>
        <v>16</v>
      </c>
      <c r="L21" s="96">
        <f t="shared" si="1"/>
        <v>2</v>
      </c>
      <c r="M21" s="111">
        <f t="shared" si="2"/>
        <v>19</v>
      </c>
      <c r="N21" s="145"/>
      <c r="O21" s="147"/>
      <c r="P21" s="66"/>
      <c r="Q21" s="66"/>
      <c r="R21" s="66"/>
      <c r="S21" s="66"/>
      <c r="T21" s="66"/>
      <c r="U21" s="66"/>
      <c r="V21" s="66"/>
      <c r="W21" s="66"/>
      <c r="X21" s="66"/>
      <c r="Y21" s="66"/>
    </row>
    <row r="22" spans="1:25" s="20" customFormat="1" ht="144" customHeight="1" thickBot="1">
      <c r="A22" s="67"/>
      <c r="B22" s="105"/>
      <c r="C22" s="67"/>
      <c r="D22" s="67"/>
      <c r="E22" s="202" t="s">
        <v>92</v>
      </c>
      <c r="F22" s="159"/>
      <c r="G22" s="156" t="s">
        <v>6</v>
      </c>
      <c r="H22" s="94">
        <f>VLOOKUP(G22,Tables!$A$2:$K$32,2,FALSE)</f>
        <v>3</v>
      </c>
      <c r="I22" s="206" t="s">
        <v>168</v>
      </c>
      <c r="J22" s="94">
        <f>VLOOKUP(I22,Tables!$A$2:$K$32,2,FALSE)</f>
        <v>1</v>
      </c>
      <c r="K22" s="95">
        <f t="shared" si="0"/>
        <v>16</v>
      </c>
      <c r="L22" s="96">
        <f t="shared" si="1"/>
        <v>3</v>
      </c>
      <c r="M22" s="111">
        <f t="shared" si="2"/>
        <v>17</v>
      </c>
      <c r="N22" s="145"/>
      <c r="O22" s="147"/>
      <c r="P22" s="66"/>
      <c r="Q22" s="66"/>
      <c r="R22" s="66"/>
      <c r="S22" s="66"/>
      <c r="T22" s="66"/>
      <c r="U22" s="66"/>
      <c r="V22" s="66"/>
      <c r="W22" s="66"/>
      <c r="X22" s="66"/>
      <c r="Y22" s="66"/>
    </row>
    <row r="23" spans="1:25" s="20" customFormat="1" ht="144" customHeight="1" thickBot="1">
      <c r="A23" s="67"/>
      <c r="B23" s="105"/>
      <c r="C23" s="67"/>
      <c r="D23" s="67"/>
      <c r="E23" s="201" t="s">
        <v>99</v>
      </c>
      <c r="F23" s="159"/>
      <c r="G23" s="156" t="s">
        <v>6</v>
      </c>
      <c r="H23" s="94">
        <f>VLOOKUP(G23,Tables!$A$2:$K$32,2,FALSE)</f>
        <v>3</v>
      </c>
      <c r="I23" s="206" t="s">
        <v>173</v>
      </c>
      <c r="J23" s="94">
        <f>VLOOKUP(I23,Tables!$A$2:$K$32,2,FALSE)</f>
        <v>6</v>
      </c>
      <c r="K23" s="95">
        <f t="shared" si="0"/>
        <v>10</v>
      </c>
      <c r="L23" s="96">
        <f t="shared" si="1"/>
        <v>18</v>
      </c>
      <c r="M23" s="111">
        <f t="shared" si="2"/>
        <v>10</v>
      </c>
      <c r="N23" s="145"/>
      <c r="O23" s="147"/>
      <c r="P23" s="66"/>
      <c r="Q23" s="66"/>
      <c r="R23" s="66"/>
      <c r="S23" s="66"/>
      <c r="T23" s="66"/>
      <c r="U23" s="66"/>
      <c r="V23" s="66"/>
      <c r="W23" s="66"/>
      <c r="X23" s="66"/>
      <c r="Y23" s="66"/>
    </row>
    <row r="24" spans="1:25" s="20" customFormat="1" ht="144" customHeight="1" thickBot="1">
      <c r="A24" s="67"/>
      <c r="B24" s="105"/>
      <c r="C24" s="67"/>
      <c r="D24" s="67"/>
      <c r="E24" s="202" t="s">
        <v>104</v>
      </c>
      <c r="F24" s="159"/>
      <c r="G24" s="156" t="s">
        <v>6</v>
      </c>
      <c r="H24" s="94">
        <f>VLOOKUP(G24,Tables!$A$2:$K$32,2,FALSE)</f>
        <v>3</v>
      </c>
      <c r="I24" s="206" t="s">
        <v>168</v>
      </c>
      <c r="J24" s="94">
        <f>VLOOKUP(I24,Tables!$A$2:$K$32,2,FALSE)</f>
        <v>1</v>
      </c>
      <c r="K24" s="95">
        <f t="shared" si="0"/>
        <v>16</v>
      </c>
      <c r="L24" s="96">
        <f t="shared" si="1"/>
        <v>3</v>
      </c>
      <c r="M24" s="111">
        <f t="shared" si="2"/>
        <v>17</v>
      </c>
      <c r="N24" s="145"/>
      <c r="O24" s="147"/>
      <c r="P24" s="66"/>
      <c r="Q24" s="66"/>
      <c r="R24" s="66"/>
      <c r="S24" s="66"/>
      <c r="T24" s="66"/>
      <c r="U24" s="66"/>
      <c r="V24" s="66"/>
      <c r="W24" s="66"/>
      <c r="X24" s="66"/>
      <c r="Y24" s="66"/>
    </row>
    <row r="25" spans="1:25" s="20" customFormat="1" ht="144" customHeight="1">
      <c r="A25" s="67"/>
      <c r="B25" s="105"/>
      <c r="C25" s="67"/>
      <c r="D25" s="67"/>
      <c r="E25" s="203" t="s">
        <v>109</v>
      </c>
      <c r="F25" s="159"/>
      <c r="G25" s="156" t="s">
        <v>6</v>
      </c>
      <c r="H25" s="94">
        <f>VLOOKUP(G25,Tables!$A$2:$K$32,2,FALSE)</f>
        <v>3</v>
      </c>
      <c r="I25" s="206" t="s">
        <v>171</v>
      </c>
      <c r="J25" s="94">
        <f>VLOOKUP(I25,Tables!$A$2:$K$32,2,FALSE)</f>
        <v>9</v>
      </c>
      <c r="K25" s="95">
        <f t="shared" si="0"/>
        <v>4</v>
      </c>
      <c r="L25" s="96">
        <f t="shared" si="1"/>
        <v>27</v>
      </c>
      <c r="M25" s="111">
        <f t="shared" si="2"/>
        <v>7</v>
      </c>
      <c r="N25" s="145"/>
      <c r="O25" s="147"/>
      <c r="P25" s="66"/>
      <c r="Q25" s="66"/>
      <c r="R25" s="66"/>
      <c r="S25" s="66"/>
      <c r="T25" s="66"/>
      <c r="U25" s="66"/>
      <c r="V25" s="66"/>
      <c r="W25" s="66"/>
      <c r="X25" s="66"/>
      <c r="Y25" s="66"/>
    </row>
    <row r="26" spans="1:25" s="20" customFormat="1" ht="144" customHeight="1">
      <c r="A26" s="67"/>
      <c r="B26" s="105"/>
      <c r="C26" s="67"/>
      <c r="D26" s="67"/>
      <c r="E26" s="204" t="s">
        <v>97</v>
      </c>
      <c r="F26" s="159"/>
      <c r="G26" s="156" t="s">
        <v>4</v>
      </c>
      <c r="H26" s="94">
        <f>VLOOKUP(G26,Tables!$A$2:$K$32,2,FALSE)</f>
        <v>4</v>
      </c>
      <c r="I26" s="206" t="s">
        <v>172</v>
      </c>
      <c r="J26" s="94">
        <f>VLOOKUP(I26,Tables!$A$2:$K$32,2,FALSE)</f>
        <v>11</v>
      </c>
      <c r="K26" s="95">
        <f t="shared" si="0"/>
        <v>1</v>
      </c>
      <c r="L26" s="96">
        <f t="shared" si="1"/>
        <v>44</v>
      </c>
      <c r="M26" s="111">
        <f t="shared" si="2"/>
        <v>6</v>
      </c>
      <c r="N26" s="145"/>
      <c r="O26" s="147"/>
      <c r="P26" s="66"/>
      <c r="Q26" s="66"/>
      <c r="R26" s="66"/>
      <c r="S26" s="66"/>
      <c r="T26" s="66"/>
      <c r="U26" s="66"/>
      <c r="V26" s="66"/>
      <c r="W26" s="66"/>
      <c r="X26" s="66"/>
      <c r="Y26" s="66"/>
    </row>
    <row r="27" spans="1:25" s="20" customFormat="1" ht="144" customHeight="1">
      <c r="A27" s="67"/>
      <c r="B27" s="105"/>
      <c r="C27" s="67"/>
      <c r="D27" s="67"/>
      <c r="E27" s="203" t="s">
        <v>112</v>
      </c>
      <c r="F27" s="159"/>
      <c r="G27" s="156" t="s">
        <v>7</v>
      </c>
      <c r="H27" s="94">
        <f>VLOOKUP(G27,Tables!$A$2:$K$32,2,FALSE)</f>
        <v>2</v>
      </c>
      <c r="I27" s="206" t="s">
        <v>170</v>
      </c>
      <c r="J27" s="94">
        <f>VLOOKUP(I27,Tables!A2:B30,2,FALSE)</f>
        <v>3</v>
      </c>
      <c r="K27" s="95">
        <f t="shared" si="0"/>
        <v>14</v>
      </c>
      <c r="L27" s="96">
        <f t="shared" si="1"/>
        <v>6</v>
      </c>
      <c r="M27" s="111">
        <f t="shared" si="2"/>
        <v>16</v>
      </c>
      <c r="N27" s="145"/>
      <c r="O27" s="147"/>
      <c r="P27" s="66"/>
      <c r="Q27" s="66"/>
      <c r="R27" s="66"/>
      <c r="S27" s="66"/>
      <c r="T27" s="66"/>
      <c r="U27" s="66"/>
      <c r="V27" s="66"/>
      <c r="W27" s="66"/>
      <c r="X27" s="66"/>
      <c r="Y27" s="66"/>
    </row>
    <row r="28" spans="1:25" s="20" customFormat="1" ht="144" customHeight="1" thickBot="1">
      <c r="A28" s="67"/>
      <c r="B28" s="107"/>
      <c r="C28" s="67"/>
      <c r="D28" s="67"/>
      <c r="E28" s="203" t="s">
        <v>81</v>
      </c>
      <c r="F28" s="159"/>
      <c r="G28" s="156" t="s">
        <v>7</v>
      </c>
      <c r="H28" s="94">
        <f>VLOOKUP(G28,Tables!$A$2:$K$32,2,FALSE)</f>
        <v>2</v>
      </c>
      <c r="I28" s="206" t="s">
        <v>173</v>
      </c>
      <c r="J28" s="94">
        <f>VLOOKUP(I28,Tables!$A$2:$K$32,2,FALSE)</f>
        <v>6</v>
      </c>
      <c r="K28" s="95">
        <f t="shared" si="0"/>
        <v>10</v>
      </c>
      <c r="L28" s="96">
        <f t="shared" si="1"/>
        <v>12</v>
      </c>
      <c r="M28" s="111">
        <f t="shared" si="2"/>
        <v>12</v>
      </c>
      <c r="N28" s="145"/>
      <c r="O28" s="147"/>
      <c r="P28" s="66"/>
      <c r="Q28" s="66"/>
      <c r="R28" s="66"/>
      <c r="S28" s="66"/>
      <c r="T28" s="66"/>
      <c r="U28" s="66"/>
      <c r="V28" s="66"/>
      <c r="W28" s="66"/>
      <c r="X28" s="66"/>
      <c r="Y28" s="66"/>
    </row>
    <row r="29" spans="1:25" s="20" customFormat="1" ht="144" customHeight="1">
      <c r="A29" s="67"/>
      <c r="B29" s="67"/>
      <c r="C29" s="67"/>
      <c r="D29" s="67"/>
      <c r="E29" s="203" t="s">
        <v>82</v>
      </c>
      <c r="F29" s="159"/>
      <c r="G29" s="156" t="s">
        <v>5</v>
      </c>
      <c r="H29" s="94">
        <f>VLOOKUP(G29,Tables!$A$2:$K$32,2,FALSE)</f>
        <v>9</v>
      </c>
      <c r="I29" s="206" t="s">
        <v>171</v>
      </c>
      <c r="J29" s="94">
        <f>VLOOKUP(I29,Tables!$A$2:$K$32,2,FALSE)</f>
        <v>9</v>
      </c>
      <c r="K29" s="95">
        <f t="shared" si="0"/>
        <v>4</v>
      </c>
      <c r="L29" s="96">
        <f t="shared" si="1"/>
        <v>81</v>
      </c>
      <c r="M29" s="111">
        <f t="shared" si="2"/>
        <v>1</v>
      </c>
      <c r="N29" s="145"/>
      <c r="O29" s="147"/>
      <c r="P29" s="66"/>
      <c r="Q29" s="66"/>
      <c r="R29" s="66"/>
      <c r="S29" s="66"/>
      <c r="T29" s="66"/>
      <c r="U29" s="66"/>
      <c r="V29" s="66"/>
      <c r="W29" s="66"/>
      <c r="X29" s="66"/>
      <c r="Y29" s="66"/>
    </row>
    <row r="30" spans="1:25" s="20" customFormat="1" ht="144" customHeight="1">
      <c r="A30" s="67"/>
      <c r="B30" s="67"/>
      <c r="C30" s="67"/>
      <c r="D30" s="67"/>
      <c r="E30" s="204" t="s">
        <v>153</v>
      </c>
      <c r="F30" s="159" t="s">
        <v>160</v>
      </c>
      <c r="G30" s="156" t="s">
        <v>18</v>
      </c>
      <c r="H30" s="94">
        <f>VLOOKUP(G30,Tables!$A$2:$K$32,2,FALSE)</f>
        <v>1</v>
      </c>
      <c r="I30" s="206" t="s">
        <v>172</v>
      </c>
      <c r="J30" s="94">
        <f>VLOOKUP(I30,Tables!$A$2:$K$32,2,FALSE)</f>
        <v>11</v>
      </c>
      <c r="K30" s="95">
        <f t="shared" si="0"/>
        <v>1</v>
      </c>
      <c r="L30" s="96">
        <f t="shared" si="1"/>
        <v>11</v>
      </c>
      <c r="M30" s="111">
        <f t="shared" si="2"/>
        <v>13</v>
      </c>
      <c r="N30" s="145"/>
      <c r="O30" s="147"/>
      <c r="P30" s="66"/>
      <c r="Q30" s="66"/>
      <c r="R30" s="66"/>
      <c r="S30" s="66"/>
      <c r="T30" s="66"/>
      <c r="U30" s="66"/>
      <c r="V30" s="66"/>
      <c r="W30" s="66"/>
      <c r="X30" s="66"/>
      <c r="Y30" s="66"/>
    </row>
    <row r="31" spans="1:25" s="29" customFormat="1" ht="144" customHeight="1" thickBot="1">
      <c r="A31" s="67"/>
      <c r="B31" s="67"/>
      <c r="C31" s="67"/>
      <c r="D31" s="91"/>
      <c r="E31" s="204" t="s">
        <v>163</v>
      </c>
      <c r="F31" s="159" t="s">
        <v>162</v>
      </c>
      <c r="G31" s="156" t="s">
        <v>18</v>
      </c>
      <c r="H31" s="94">
        <f>VLOOKUP(G31,Tables!$A$2:$K$32,2,FALSE)</f>
        <v>1</v>
      </c>
      <c r="I31" s="206" t="s">
        <v>171</v>
      </c>
      <c r="J31" s="97">
        <f>VLOOKUP(I31,Tables!$A$2:$K$32,2,FALSE)</f>
        <v>9</v>
      </c>
      <c r="K31" s="95">
        <f t="shared" si="0"/>
        <v>4</v>
      </c>
      <c r="L31" s="96">
        <f t="shared" si="1"/>
        <v>9</v>
      </c>
      <c r="M31" s="111">
        <f t="shared" si="2"/>
        <v>14</v>
      </c>
      <c r="N31" s="146"/>
      <c r="O31" s="147"/>
      <c r="P31" s="66"/>
      <c r="Q31" s="66"/>
      <c r="R31" s="66"/>
      <c r="S31" s="66"/>
      <c r="T31" s="66"/>
      <c r="U31" s="66"/>
      <c r="V31" s="66"/>
      <c r="W31" s="66"/>
      <c r="X31" s="66"/>
      <c r="Y31" s="66"/>
    </row>
    <row r="32" spans="1:25">
      <c r="A32" s="67"/>
      <c r="B32" s="67"/>
      <c r="C32" s="67"/>
      <c r="D32" s="66"/>
      <c r="N32" s="66"/>
      <c r="O32" s="66"/>
      <c r="P32" s="66"/>
      <c r="Q32" s="66"/>
      <c r="R32" s="66"/>
      <c r="S32" s="66"/>
      <c r="T32" s="66"/>
      <c r="U32" s="66"/>
      <c r="V32" s="66"/>
      <c r="W32" s="66"/>
      <c r="X32" s="66"/>
      <c r="Y32" s="66"/>
    </row>
    <row r="33" spans="1:25">
      <c r="A33" s="67"/>
      <c r="B33" s="67"/>
      <c r="C33" s="67"/>
      <c r="D33" s="66"/>
      <c r="E33" s="66"/>
      <c r="F33" s="66"/>
      <c r="G33" s="66"/>
      <c r="H33" s="66"/>
      <c r="I33" s="66"/>
      <c r="J33" s="66"/>
      <c r="K33" s="66"/>
      <c r="L33" s="66"/>
      <c r="M33" s="66"/>
      <c r="N33" s="66"/>
      <c r="O33" s="66"/>
      <c r="P33" s="66"/>
      <c r="Q33" s="66"/>
      <c r="R33" s="66"/>
      <c r="S33" s="66"/>
      <c r="T33" s="66"/>
      <c r="U33" s="66"/>
      <c r="V33" s="66"/>
      <c r="W33" s="66"/>
      <c r="X33" s="66"/>
      <c r="Y33" s="66"/>
    </row>
  </sheetData>
  <autoFilter ref="E10:M31" xr:uid="{44D058DE-9698-C043-ADE9-C85DF181F97B}">
    <sortState ref="E11:M31">
      <sortCondition ref="M10:M31"/>
    </sortState>
  </autoFilter>
  <conditionalFormatting sqref="K18:K31 K11:K16">
    <cfRule type="colorScale" priority="140">
      <colorScale>
        <cfvo type="min"/>
        <cfvo type="num" val="10"/>
        <cfvo type="max"/>
        <color rgb="FF63BE7B"/>
        <color rgb="FFFFEB84"/>
        <color rgb="FFFF696B"/>
      </colorScale>
    </cfRule>
  </conditionalFormatting>
  <conditionalFormatting sqref="J11:J31">
    <cfRule type="colorScale" priority="142">
      <colorScale>
        <cfvo type="min"/>
        <cfvo type="num" val="6"/>
        <cfvo type="max"/>
        <color rgb="FF009900"/>
        <color rgb="FFFFEB84"/>
        <color rgb="FFFF0000"/>
      </colorScale>
    </cfRule>
  </conditionalFormatting>
  <conditionalFormatting sqref="M11:M13">
    <cfRule type="colorScale" priority="143">
      <colorScale>
        <cfvo type="min"/>
        <cfvo type="percentile" val="50"/>
        <cfvo type="max"/>
        <color rgb="FFFF0000"/>
        <color rgb="FFFFEB84"/>
        <color rgb="FF63BE7B"/>
      </colorScale>
    </cfRule>
  </conditionalFormatting>
  <conditionalFormatting sqref="K17">
    <cfRule type="colorScale" priority="5">
      <colorScale>
        <cfvo type="min"/>
        <cfvo type="num" val="10"/>
        <cfvo type="max"/>
        <color rgb="FF63BE7B"/>
        <color rgb="FFFFEB84"/>
        <color rgb="FFFF696B"/>
      </colorScale>
    </cfRule>
  </conditionalFormatting>
  <conditionalFormatting sqref="M14:M18">
    <cfRule type="colorScale" priority="4">
      <colorScale>
        <cfvo type="min"/>
        <cfvo type="percentile" val="50"/>
        <cfvo type="max"/>
        <color rgb="FFFF0000"/>
        <color rgb="FFFFEB84"/>
        <color rgb="FF63BE7B"/>
      </colorScale>
    </cfRule>
  </conditionalFormatting>
  <conditionalFormatting sqref="M19:M24">
    <cfRule type="colorScale" priority="3">
      <colorScale>
        <cfvo type="min"/>
        <cfvo type="percentile" val="50"/>
        <cfvo type="max"/>
        <color rgb="FFFF0000"/>
        <color rgb="FFFFEB84"/>
        <color rgb="FF63BE7B"/>
      </colorScale>
    </cfRule>
  </conditionalFormatting>
  <conditionalFormatting sqref="M25:M31">
    <cfRule type="colorScale" priority="2">
      <colorScale>
        <cfvo type="min"/>
        <cfvo type="percentile" val="50"/>
        <cfvo type="max"/>
        <color rgb="FFFF0000"/>
        <color rgb="FFFFEB84"/>
        <color rgb="FF63BE7B"/>
      </colorScale>
    </cfRule>
  </conditionalFormatting>
  <conditionalFormatting sqref="H11:H31">
    <cfRule type="colorScale" priority="1">
      <colorScale>
        <cfvo type="min"/>
        <cfvo type="num" val="6"/>
        <cfvo type="max"/>
        <color rgb="FFFF0000"/>
        <color rgb="FFFFEB84"/>
        <color rgb="FF008D36"/>
      </colorScale>
    </cfRule>
  </conditionalFormatting>
  <dataValidations count="2">
    <dataValidation allowBlank="1" showInputMessage="1" showErrorMessage="1" promptTitle="Thoughts" prompt="Put a thought a sentence or idea here" sqref="E25:E31" xr:uid="{418DE4F6-7CFA-7841-8F8C-3FF3C156CE78}"/>
    <dataValidation type="list" allowBlank="1" showInputMessage="1" showErrorMessage="1" promptTitle="Thoughts" prompt="Put a thought a sentence or idea here" sqref="F11:F31" xr:uid="{68D5D1D7-85CB-FF43-A902-5E352CB3AB5D}">
      <formula1>$F$11:$F$31</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FE126A2-06E7-7144-BA7F-F478DA18D02E}">
          <x14:formula1>
            <xm:f>Tables!$C$2:$C$12</xm:f>
          </x14:formula1>
          <xm:sqref>G11:G31</xm:sqref>
        </x14:dataValidation>
        <x14:dataValidation type="list" allowBlank="1" showInputMessage="1" showErrorMessage="1" xr:uid="{20845E6A-A6BB-FE47-8A1B-CBDE02B49817}">
          <x14:formula1>
            <xm:f>Tables!$D$2:$D$7</xm:f>
          </x14:formula1>
          <xm:sqref>I11:I31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67336-DF06-4842-993F-42E1DAFDA4CA}">
  <sheetPr>
    <tabColor rgb="FF009900"/>
  </sheetPr>
  <dimension ref="A1:X47"/>
  <sheetViews>
    <sheetView topLeftCell="B4" zoomScale="50" zoomScaleNormal="50" workbookViewId="0">
      <selection activeCell="AA28" sqref="AA28"/>
    </sheetView>
  </sheetViews>
  <sheetFormatPr baseColWidth="10" defaultRowHeight="24"/>
  <cols>
    <col min="1" max="1" width="21.5" customWidth="1"/>
    <col min="2" max="2" width="142.33203125" style="110" bestFit="1" customWidth="1"/>
    <col min="3" max="3" width="10" hidden="1" customWidth="1"/>
    <col min="4" max="4" width="11" hidden="1" customWidth="1"/>
  </cols>
  <sheetData>
    <row r="1" spans="1:24" ht="16">
      <c r="A1" s="139"/>
      <c r="B1" s="172"/>
      <c r="C1" s="139"/>
      <c r="D1" s="139"/>
      <c r="E1" s="139"/>
      <c r="F1" s="139"/>
      <c r="G1" s="139"/>
      <c r="H1" s="139"/>
      <c r="I1" s="139"/>
      <c r="J1" s="139"/>
      <c r="K1" s="139"/>
      <c r="L1" s="139"/>
      <c r="M1" s="139"/>
      <c r="N1" s="139"/>
      <c r="O1" s="139"/>
      <c r="P1" s="139"/>
      <c r="Q1" s="139"/>
      <c r="R1" s="139"/>
      <c r="S1" s="139"/>
      <c r="T1" s="139"/>
      <c r="U1" s="139"/>
      <c r="V1" s="139"/>
      <c r="W1" s="139"/>
      <c r="X1" s="139"/>
    </row>
    <row r="2" spans="1:24" ht="16">
      <c r="A2" s="139"/>
      <c r="B2" s="172"/>
      <c r="C2" s="139"/>
      <c r="D2" s="139"/>
      <c r="E2" s="139"/>
      <c r="F2" s="139"/>
      <c r="G2" s="139"/>
      <c r="H2" s="139"/>
      <c r="I2" s="139"/>
      <c r="J2" s="139"/>
      <c r="K2" s="139"/>
      <c r="L2" s="139"/>
      <c r="M2" s="139"/>
      <c r="N2" s="139"/>
      <c r="O2" s="139"/>
      <c r="P2" s="139"/>
      <c r="Q2" s="139"/>
      <c r="R2" s="139"/>
      <c r="S2" s="139"/>
      <c r="T2" s="139"/>
      <c r="U2" s="139"/>
      <c r="V2" s="139"/>
      <c r="W2" s="139"/>
      <c r="X2" s="139"/>
    </row>
    <row r="3" spans="1:24">
      <c r="A3" s="139"/>
      <c r="B3" s="108"/>
      <c r="D3" s="139"/>
      <c r="E3" s="139"/>
      <c r="F3" s="139"/>
      <c r="G3" s="139"/>
      <c r="H3" s="139"/>
      <c r="I3" s="139"/>
      <c r="J3" s="139"/>
      <c r="K3" s="139"/>
      <c r="L3" s="139"/>
      <c r="M3" s="139"/>
      <c r="N3" s="139"/>
      <c r="O3" s="139"/>
      <c r="P3" s="139"/>
      <c r="Q3" s="139"/>
      <c r="R3" s="139"/>
      <c r="S3" s="139"/>
      <c r="T3" s="139"/>
      <c r="U3" s="139"/>
      <c r="V3" s="139"/>
      <c r="W3" s="139"/>
      <c r="X3" s="139"/>
    </row>
    <row r="4" spans="1:24" ht="95" thickBot="1">
      <c r="A4" s="139"/>
      <c r="B4" s="173" t="s">
        <v>117</v>
      </c>
      <c r="C4" t="s">
        <v>142</v>
      </c>
      <c r="D4" t="s">
        <v>167</v>
      </c>
      <c r="E4" s="139"/>
      <c r="F4" s="139"/>
      <c r="G4" s="139"/>
      <c r="H4" s="139"/>
      <c r="I4" s="139"/>
      <c r="J4" s="139"/>
      <c r="K4" s="139"/>
      <c r="L4" s="139"/>
      <c r="M4" s="139"/>
      <c r="N4" s="139"/>
      <c r="O4" s="139"/>
      <c r="P4" s="139"/>
      <c r="Q4" s="139"/>
      <c r="R4" s="139"/>
      <c r="S4" s="139"/>
      <c r="T4" s="139"/>
      <c r="U4" s="139"/>
      <c r="V4" s="139"/>
      <c r="W4" s="139"/>
      <c r="X4" s="139"/>
    </row>
    <row r="5" spans="1:24" ht="36" thickBot="1">
      <c r="A5" s="139"/>
      <c r="B5" s="174" t="s">
        <v>2</v>
      </c>
      <c r="C5" s="28">
        <v>2</v>
      </c>
      <c r="D5" s="28">
        <v>2</v>
      </c>
      <c r="E5" s="139"/>
      <c r="F5" s="139"/>
      <c r="G5" s="139"/>
      <c r="H5" s="139"/>
      <c r="I5" s="139"/>
      <c r="J5" s="139"/>
      <c r="K5" s="139"/>
      <c r="L5" s="139"/>
      <c r="M5" s="139"/>
      <c r="N5" s="139"/>
      <c r="O5" s="139"/>
      <c r="P5" s="139"/>
      <c r="Q5" s="139"/>
      <c r="R5" s="139"/>
      <c r="S5" s="139"/>
      <c r="T5" s="139"/>
      <c r="U5" s="139"/>
      <c r="V5" s="139"/>
      <c r="W5" s="139"/>
      <c r="X5" s="139"/>
    </row>
    <row r="6" spans="1:24" ht="34" thickBot="1">
      <c r="A6" s="139"/>
      <c r="B6" s="140" t="s">
        <v>108</v>
      </c>
      <c r="C6" s="28">
        <v>1</v>
      </c>
      <c r="D6" s="28">
        <v>1</v>
      </c>
      <c r="E6" s="139"/>
      <c r="F6" s="139"/>
      <c r="G6" s="139"/>
      <c r="H6" s="139"/>
      <c r="I6" s="139"/>
      <c r="J6" s="139"/>
      <c r="K6" s="139"/>
      <c r="L6" s="139"/>
      <c r="M6" s="139"/>
      <c r="N6" s="139"/>
      <c r="O6" s="139"/>
      <c r="P6" s="139"/>
      <c r="Q6" s="139"/>
      <c r="R6" s="139"/>
      <c r="S6" s="139"/>
      <c r="T6" s="139"/>
      <c r="U6" s="139"/>
      <c r="V6" s="139"/>
      <c r="W6" s="139"/>
      <c r="X6" s="139"/>
    </row>
    <row r="7" spans="1:24" ht="33" thickBot="1">
      <c r="A7" s="139"/>
      <c r="B7" s="171" t="s">
        <v>151</v>
      </c>
      <c r="C7" s="28">
        <v>1</v>
      </c>
      <c r="D7" s="28">
        <v>1</v>
      </c>
      <c r="E7" s="139"/>
      <c r="F7" s="139"/>
      <c r="G7" s="139"/>
      <c r="H7" s="139"/>
      <c r="I7" s="139"/>
      <c r="J7" s="139"/>
      <c r="K7" s="139"/>
      <c r="L7" s="139"/>
      <c r="M7" s="139"/>
      <c r="N7" s="139"/>
      <c r="O7" s="139"/>
      <c r="P7" s="139"/>
      <c r="Q7" s="139"/>
      <c r="R7" s="139"/>
      <c r="S7" s="139"/>
      <c r="T7" s="139"/>
      <c r="U7" s="139"/>
      <c r="V7" s="139"/>
      <c r="W7" s="139"/>
      <c r="X7" s="139"/>
    </row>
    <row r="8" spans="1:24" ht="36" thickBot="1">
      <c r="A8" s="139"/>
      <c r="B8" s="175" t="s">
        <v>1</v>
      </c>
      <c r="C8" s="28">
        <v>1</v>
      </c>
      <c r="D8" s="28">
        <v>1</v>
      </c>
      <c r="E8" s="139"/>
      <c r="F8" s="139"/>
      <c r="G8" s="139"/>
      <c r="H8" s="139"/>
      <c r="I8" s="139"/>
      <c r="J8" s="139"/>
      <c r="K8" s="139"/>
      <c r="L8" s="139"/>
      <c r="M8" s="139"/>
      <c r="N8" s="139"/>
      <c r="O8" s="139"/>
      <c r="P8" s="139"/>
      <c r="Q8" s="139"/>
      <c r="R8" s="139"/>
      <c r="S8" s="139"/>
      <c r="T8" s="139"/>
      <c r="U8" s="139"/>
      <c r="V8" s="139"/>
      <c r="W8" s="139"/>
      <c r="X8" s="139"/>
    </row>
    <row r="9" spans="1:24" ht="34" thickBot="1">
      <c r="A9" s="139"/>
      <c r="B9" s="140" t="s">
        <v>105</v>
      </c>
      <c r="C9" s="28">
        <v>1</v>
      </c>
      <c r="D9" s="28">
        <v>1</v>
      </c>
      <c r="E9" s="139"/>
      <c r="F9" s="139"/>
      <c r="G9" s="139"/>
      <c r="H9" s="139"/>
      <c r="I9" s="139"/>
      <c r="J9" s="139"/>
      <c r="K9" s="139"/>
      <c r="L9" s="139"/>
      <c r="M9" s="139"/>
      <c r="N9" s="139"/>
      <c r="O9" s="139"/>
      <c r="P9" s="139"/>
      <c r="Q9" s="139"/>
      <c r="R9" s="139"/>
      <c r="S9" s="139"/>
      <c r="T9" s="139"/>
      <c r="U9" s="139"/>
      <c r="V9" s="139"/>
      <c r="W9" s="139"/>
      <c r="X9" s="139"/>
    </row>
    <row r="10" spans="1:24" ht="36" thickBot="1">
      <c r="A10" s="139"/>
      <c r="B10" s="176" t="s">
        <v>4</v>
      </c>
      <c r="C10" s="28">
        <v>1</v>
      </c>
      <c r="D10" s="28">
        <v>1</v>
      </c>
      <c r="E10" s="139"/>
      <c r="F10" s="139"/>
      <c r="G10" s="139"/>
      <c r="H10" s="139"/>
      <c r="I10" s="139"/>
      <c r="J10" s="139"/>
      <c r="K10" s="139"/>
      <c r="L10" s="139"/>
      <c r="M10" s="139"/>
      <c r="N10" s="139"/>
      <c r="O10" s="139"/>
      <c r="P10" s="139"/>
      <c r="Q10" s="139"/>
      <c r="R10" s="139"/>
      <c r="S10" s="139"/>
      <c r="T10" s="139"/>
      <c r="U10" s="139"/>
      <c r="V10" s="139"/>
      <c r="W10" s="139"/>
      <c r="X10" s="139"/>
    </row>
    <row r="11" spans="1:24" ht="34" thickBot="1">
      <c r="A11" s="139"/>
      <c r="B11" s="140" t="s">
        <v>97</v>
      </c>
      <c r="C11" s="28">
        <v>1</v>
      </c>
      <c r="D11" s="28">
        <v>1</v>
      </c>
      <c r="E11" s="139"/>
      <c r="F11" s="139"/>
      <c r="G11" s="139"/>
      <c r="H11" s="139"/>
      <c r="I11" s="139"/>
      <c r="J11" s="139"/>
      <c r="K11" s="139"/>
      <c r="L11" s="139"/>
      <c r="M11" s="139"/>
      <c r="N11" s="139"/>
      <c r="O11" s="139"/>
      <c r="P11" s="139"/>
      <c r="Q11" s="139"/>
      <c r="R11" s="139"/>
      <c r="S11" s="139"/>
      <c r="T11" s="139"/>
      <c r="U11" s="139"/>
      <c r="V11" s="139"/>
      <c r="W11" s="139"/>
      <c r="X11" s="139"/>
    </row>
    <row r="12" spans="1:24" ht="36" thickBot="1">
      <c r="A12" s="139"/>
      <c r="B12" s="177" t="s">
        <v>3</v>
      </c>
      <c r="C12" s="28">
        <v>1</v>
      </c>
      <c r="D12" s="28">
        <v>1</v>
      </c>
      <c r="E12" s="139"/>
      <c r="F12" s="139"/>
      <c r="G12" s="139"/>
      <c r="H12" s="139"/>
      <c r="I12" s="139"/>
      <c r="J12" s="139"/>
      <c r="K12" s="139"/>
      <c r="L12" s="139"/>
      <c r="M12" s="139"/>
      <c r="N12" s="139"/>
      <c r="O12" s="139"/>
      <c r="P12" s="139"/>
      <c r="Q12" s="139"/>
      <c r="R12" s="139"/>
      <c r="S12" s="139"/>
      <c r="T12" s="139"/>
      <c r="U12" s="139"/>
      <c r="V12" s="139"/>
      <c r="W12" s="139"/>
      <c r="X12" s="139"/>
    </row>
    <row r="13" spans="1:24" ht="33">
      <c r="A13" s="139"/>
      <c r="B13" s="140" t="s">
        <v>115</v>
      </c>
      <c r="C13" s="28">
        <v>1</v>
      </c>
      <c r="D13" s="28">
        <v>1</v>
      </c>
      <c r="E13" s="139"/>
      <c r="F13" s="139"/>
      <c r="G13" s="139"/>
      <c r="H13" s="139"/>
      <c r="I13" s="139"/>
      <c r="J13" s="139"/>
      <c r="K13" s="139"/>
      <c r="L13" s="139"/>
      <c r="M13" s="139"/>
      <c r="N13" s="139"/>
      <c r="O13" s="139"/>
      <c r="P13" s="139"/>
      <c r="Q13" s="139"/>
      <c r="R13" s="139"/>
      <c r="S13" s="139"/>
      <c r="T13" s="139"/>
      <c r="U13" s="139"/>
      <c r="V13" s="139"/>
      <c r="W13" s="139"/>
      <c r="X13" s="139"/>
    </row>
    <row r="14" spans="1:24" ht="36" thickBot="1">
      <c r="A14" s="139"/>
      <c r="B14" s="178" t="s">
        <v>7</v>
      </c>
      <c r="C14" s="28">
        <v>3</v>
      </c>
      <c r="D14" s="28">
        <v>3</v>
      </c>
      <c r="E14" s="139"/>
      <c r="F14" s="139"/>
      <c r="G14" s="139"/>
      <c r="H14" s="139"/>
      <c r="I14" s="139"/>
      <c r="J14" s="139"/>
      <c r="K14" s="139"/>
      <c r="L14" s="139"/>
      <c r="M14" s="139"/>
      <c r="N14" s="139"/>
      <c r="O14" s="139"/>
      <c r="P14" s="139"/>
      <c r="Q14" s="139"/>
      <c r="R14" s="139"/>
      <c r="S14" s="139"/>
      <c r="T14" s="139"/>
      <c r="U14" s="139"/>
      <c r="V14" s="139"/>
      <c r="W14" s="139"/>
      <c r="X14" s="139"/>
    </row>
    <row r="15" spans="1:24" ht="34" thickBot="1">
      <c r="A15" s="139"/>
      <c r="B15" s="140" t="s">
        <v>94</v>
      </c>
      <c r="C15" s="28">
        <v>1</v>
      </c>
      <c r="D15" s="28">
        <v>1</v>
      </c>
      <c r="E15" s="139"/>
      <c r="F15" s="139"/>
      <c r="G15" s="139"/>
      <c r="H15" s="139"/>
      <c r="I15" s="139"/>
      <c r="J15" s="139"/>
      <c r="K15" s="139"/>
      <c r="L15" s="139"/>
      <c r="M15" s="139"/>
      <c r="N15" s="139"/>
      <c r="O15" s="139"/>
      <c r="P15" s="139"/>
      <c r="Q15" s="139"/>
      <c r="R15" s="139"/>
      <c r="S15" s="139"/>
      <c r="T15" s="139"/>
      <c r="U15" s="139"/>
      <c r="V15" s="139"/>
      <c r="W15" s="139"/>
      <c r="X15" s="139"/>
    </row>
    <row r="16" spans="1:24" ht="34" thickBot="1">
      <c r="A16" s="139"/>
      <c r="B16" s="140" t="s">
        <v>81</v>
      </c>
      <c r="C16" s="28">
        <v>1</v>
      </c>
      <c r="D16" s="28">
        <v>1</v>
      </c>
      <c r="E16" s="139"/>
      <c r="F16" s="139"/>
      <c r="G16" s="139"/>
      <c r="H16" s="139"/>
      <c r="I16" s="139"/>
      <c r="J16" s="139"/>
      <c r="K16" s="139"/>
      <c r="L16" s="139"/>
      <c r="M16" s="139"/>
      <c r="N16" s="139"/>
      <c r="O16" s="139"/>
      <c r="P16" s="139"/>
      <c r="Q16" s="139"/>
      <c r="R16" s="139"/>
      <c r="S16" s="139"/>
      <c r="T16" s="139"/>
      <c r="U16" s="139"/>
      <c r="V16" s="139"/>
      <c r="W16" s="139"/>
      <c r="X16" s="139"/>
    </row>
    <row r="17" spans="1:24" ht="34" thickBot="1">
      <c r="A17" s="139"/>
      <c r="B17" s="140" t="s">
        <v>112</v>
      </c>
      <c r="C17" s="28">
        <v>1</v>
      </c>
      <c r="D17" s="28">
        <v>1</v>
      </c>
      <c r="E17" s="139"/>
      <c r="F17" s="139"/>
      <c r="G17" s="139"/>
      <c r="H17" s="139"/>
      <c r="I17" s="139"/>
      <c r="J17" s="139"/>
      <c r="K17" s="139"/>
      <c r="L17" s="139"/>
      <c r="M17" s="139"/>
      <c r="N17" s="139"/>
      <c r="O17" s="139"/>
      <c r="P17" s="139"/>
      <c r="Q17" s="139"/>
      <c r="R17" s="139"/>
      <c r="S17" s="139"/>
      <c r="T17" s="139"/>
      <c r="U17" s="139"/>
      <c r="V17" s="139"/>
      <c r="W17" s="139"/>
      <c r="X17" s="139"/>
    </row>
    <row r="18" spans="1:24" ht="36" thickBot="1">
      <c r="A18" s="139"/>
      <c r="B18" s="179" t="s">
        <v>18</v>
      </c>
      <c r="C18" s="28">
        <v>2</v>
      </c>
      <c r="D18" s="28">
        <v>2</v>
      </c>
      <c r="E18" s="139"/>
      <c r="F18" s="139"/>
      <c r="G18" s="139"/>
      <c r="H18" s="139"/>
      <c r="I18" s="139"/>
      <c r="J18" s="139"/>
      <c r="K18" s="139"/>
      <c r="L18" s="139"/>
      <c r="M18" s="139"/>
      <c r="N18" s="139"/>
      <c r="O18" s="139"/>
      <c r="P18" s="139"/>
      <c r="Q18" s="139"/>
      <c r="R18" s="139"/>
      <c r="S18" s="139"/>
      <c r="T18" s="139"/>
      <c r="U18" s="139"/>
      <c r="V18" s="139"/>
      <c r="W18" s="139"/>
      <c r="X18" s="139"/>
    </row>
    <row r="19" spans="1:24" ht="67" thickBot="1">
      <c r="A19" s="139"/>
      <c r="B19" s="140" t="s">
        <v>153</v>
      </c>
      <c r="C19" s="28">
        <v>1</v>
      </c>
      <c r="D19" s="28">
        <v>1</v>
      </c>
      <c r="E19" s="139"/>
      <c r="F19" s="139"/>
      <c r="G19" s="139"/>
      <c r="H19" s="139"/>
      <c r="I19" s="139"/>
      <c r="J19" s="139"/>
      <c r="K19" s="139"/>
      <c r="L19" s="139"/>
      <c r="M19" s="139"/>
      <c r="N19" s="139"/>
      <c r="O19" s="139"/>
      <c r="P19" s="139"/>
      <c r="Q19" s="139"/>
      <c r="R19" s="139"/>
      <c r="S19" s="139"/>
      <c r="T19" s="139"/>
      <c r="U19" s="139"/>
      <c r="V19" s="139"/>
      <c r="W19" s="139"/>
      <c r="X19" s="139"/>
    </row>
    <row r="20" spans="1:24" ht="34" thickBot="1">
      <c r="A20" s="139"/>
      <c r="B20" s="140" t="s">
        <v>163</v>
      </c>
      <c r="C20" s="28">
        <v>1</v>
      </c>
      <c r="D20" s="28">
        <v>1</v>
      </c>
      <c r="E20" s="139"/>
      <c r="F20" s="139"/>
      <c r="G20" s="139"/>
      <c r="H20" s="139"/>
      <c r="I20" s="139"/>
      <c r="J20" s="139"/>
      <c r="K20" s="139"/>
      <c r="L20" s="139"/>
      <c r="M20" s="139"/>
      <c r="N20" s="139"/>
      <c r="O20" s="139"/>
      <c r="P20" s="139"/>
      <c r="Q20" s="139"/>
      <c r="R20" s="139"/>
      <c r="S20" s="139"/>
      <c r="T20" s="139"/>
      <c r="U20" s="139"/>
      <c r="V20" s="139"/>
      <c r="W20" s="139"/>
      <c r="X20" s="139"/>
    </row>
    <row r="21" spans="1:24" ht="64">
      <c r="A21" s="139"/>
      <c r="B21" s="182" t="s">
        <v>16</v>
      </c>
      <c r="C21" s="28">
        <v>2</v>
      </c>
      <c r="D21" s="28">
        <v>2</v>
      </c>
      <c r="E21" s="139"/>
      <c r="F21" s="139"/>
      <c r="G21" s="139"/>
      <c r="H21" s="139"/>
      <c r="I21" s="139"/>
      <c r="J21" s="139"/>
      <c r="K21" s="139"/>
      <c r="L21" s="139"/>
      <c r="M21" s="139"/>
      <c r="N21" s="139"/>
      <c r="O21" s="139"/>
      <c r="P21" s="139"/>
      <c r="Q21" s="139"/>
      <c r="R21" s="139"/>
      <c r="S21" s="139"/>
      <c r="T21" s="139"/>
      <c r="U21" s="139"/>
      <c r="V21" s="139"/>
      <c r="W21" s="139"/>
      <c r="X21" s="139"/>
    </row>
    <row r="22" spans="1:24" ht="34" thickBot="1">
      <c r="A22" s="139"/>
      <c r="B22" s="140" t="s">
        <v>146</v>
      </c>
      <c r="C22" s="28">
        <v>1</v>
      </c>
      <c r="D22" s="28">
        <v>1</v>
      </c>
      <c r="E22" s="139"/>
      <c r="F22" s="139"/>
      <c r="G22" s="139"/>
      <c r="H22" s="139"/>
      <c r="I22" s="139"/>
      <c r="J22" s="139"/>
      <c r="K22" s="139"/>
      <c r="L22" s="139"/>
      <c r="M22" s="139"/>
      <c r="N22" s="139"/>
      <c r="O22" s="139"/>
      <c r="P22" s="139"/>
      <c r="Q22" s="139"/>
      <c r="R22" s="139"/>
      <c r="S22" s="139"/>
      <c r="T22" s="139"/>
      <c r="U22" s="139"/>
      <c r="V22" s="139"/>
      <c r="W22" s="139"/>
      <c r="X22" s="139"/>
    </row>
    <row r="23" spans="1:24" ht="34" thickBot="1">
      <c r="A23" s="139"/>
      <c r="B23" s="140" t="s">
        <v>150</v>
      </c>
      <c r="C23" s="28">
        <v>1</v>
      </c>
      <c r="D23" s="28">
        <v>1</v>
      </c>
      <c r="E23" s="139"/>
      <c r="F23" s="139"/>
      <c r="G23" s="139"/>
      <c r="H23" s="139"/>
      <c r="I23" s="139"/>
      <c r="J23" s="139"/>
      <c r="K23" s="139"/>
      <c r="L23" s="139"/>
      <c r="M23" s="139"/>
      <c r="N23" s="139"/>
      <c r="O23" s="139"/>
      <c r="P23" s="139"/>
      <c r="Q23" s="139"/>
      <c r="R23" s="139"/>
      <c r="S23" s="139"/>
      <c r="T23" s="139"/>
      <c r="U23" s="139"/>
      <c r="V23" s="139"/>
      <c r="W23" s="139"/>
      <c r="X23" s="139"/>
    </row>
    <row r="24" spans="1:24" ht="36" thickBot="1">
      <c r="A24" s="139"/>
      <c r="B24" s="180" t="s">
        <v>6</v>
      </c>
      <c r="C24" s="28">
        <v>6</v>
      </c>
      <c r="D24" s="28">
        <v>6</v>
      </c>
      <c r="E24" s="139"/>
      <c r="F24" s="139"/>
      <c r="G24" s="139"/>
      <c r="H24" s="139"/>
      <c r="I24" s="139"/>
      <c r="J24" s="139"/>
      <c r="K24" s="139"/>
      <c r="L24" s="139"/>
      <c r="M24" s="139"/>
      <c r="N24" s="139"/>
      <c r="O24" s="139"/>
      <c r="P24" s="139"/>
      <c r="Q24" s="139"/>
      <c r="R24" s="139"/>
      <c r="S24" s="139"/>
      <c r="T24" s="139"/>
      <c r="U24" s="139"/>
      <c r="V24" s="139"/>
      <c r="W24" s="139"/>
      <c r="X24" s="139"/>
    </row>
    <row r="25" spans="1:24" ht="34" thickBot="1">
      <c r="A25" s="139"/>
      <c r="B25" s="140" t="s">
        <v>99</v>
      </c>
      <c r="C25" s="28">
        <v>1</v>
      </c>
      <c r="D25" s="28">
        <v>1</v>
      </c>
      <c r="E25" s="139"/>
      <c r="F25" s="139"/>
      <c r="G25" s="139"/>
      <c r="H25" s="139"/>
      <c r="I25" s="139"/>
      <c r="J25" s="139"/>
      <c r="K25" s="139"/>
      <c r="L25" s="139"/>
      <c r="M25" s="139"/>
      <c r="N25" s="139"/>
      <c r="O25" s="139"/>
      <c r="P25" s="139"/>
      <c r="Q25" s="139"/>
      <c r="R25" s="139"/>
      <c r="S25" s="139"/>
      <c r="T25" s="139"/>
      <c r="U25" s="139"/>
      <c r="V25" s="139"/>
      <c r="W25" s="139"/>
      <c r="X25" s="139"/>
    </row>
    <row r="26" spans="1:24" ht="33">
      <c r="A26" s="139"/>
      <c r="B26" s="140" t="s">
        <v>92</v>
      </c>
      <c r="C26" s="28">
        <v>1</v>
      </c>
      <c r="D26" s="28">
        <v>1</v>
      </c>
      <c r="E26" s="139"/>
      <c r="F26" s="139"/>
      <c r="G26" s="139"/>
      <c r="H26" s="139"/>
      <c r="I26" s="139"/>
      <c r="J26" s="139"/>
      <c r="K26" s="139"/>
      <c r="L26" s="139"/>
      <c r="M26" s="139"/>
      <c r="N26" s="139"/>
      <c r="O26" s="139"/>
      <c r="P26" s="139"/>
      <c r="Q26" s="139"/>
      <c r="R26" s="139"/>
      <c r="S26" s="139"/>
      <c r="T26" s="139"/>
      <c r="U26" s="139"/>
      <c r="V26" s="139"/>
      <c r="W26" s="139"/>
      <c r="X26" s="139"/>
    </row>
    <row r="27" spans="1:24" ht="66">
      <c r="A27" s="139"/>
      <c r="B27" s="140" t="s">
        <v>104</v>
      </c>
      <c r="C27" s="28">
        <v>1</v>
      </c>
      <c r="D27" s="28">
        <v>1</v>
      </c>
      <c r="E27" s="139"/>
      <c r="F27" s="139"/>
      <c r="G27" s="139"/>
      <c r="H27" s="139"/>
      <c r="I27" s="139"/>
      <c r="J27" s="139"/>
      <c r="K27" s="139"/>
      <c r="L27" s="139"/>
      <c r="M27" s="139"/>
      <c r="N27" s="139"/>
      <c r="O27" s="139"/>
      <c r="P27" s="139"/>
      <c r="Q27" s="139"/>
      <c r="R27" s="139"/>
      <c r="S27" s="139"/>
      <c r="T27" s="139"/>
      <c r="U27" s="139"/>
      <c r="V27" s="139"/>
      <c r="W27" s="139"/>
      <c r="X27" s="139"/>
    </row>
    <row r="28" spans="1:24" ht="67" thickBot="1">
      <c r="A28" s="139"/>
      <c r="B28" s="140" t="s">
        <v>106</v>
      </c>
      <c r="C28" s="28">
        <v>1</v>
      </c>
      <c r="D28" s="28">
        <v>1</v>
      </c>
      <c r="E28" s="139"/>
      <c r="F28" s="139"/>
      <c r="G28" s="139"/>
      <c r="H28" s="139"/>
      <c r="I28" s="139"/>
      <c r="J28" s="139"/>
      <c r="K28" s="139"/>
      <c r="L28" s="139"/>
      <c r="M28" s="139"/>
      <c r="N28" s="139"/>
      <c r="O28" s="139"/>
      <c r="P28" s="139"/>
      <c r="Q28" s="139"/>
      <c r="R28" s="139"/>
      <c r="S28" s="139"/>
      <c r="T28" s="139"/>
      <c r="U28" s="139"/>
      <c r="V28" s="139"/>
      <c r="W28" s="139"/>
      <c r="X28" s="139"/>
    </row>
    <row r="29" spans="1:24" ht="33">
      <c r="A29" s="139"/>
      <c r="B29" s="140" t="s">
        <v>109</v>
      </c>
      <c r="C29" s="28">
        <v>1</v>
      </c>
      <c r="D29" s="28">
        <v>1</v>
      </c>
      <c r="E29" s="139"/>
      <c r="F29" s="139"/>
      <c r="G29" s="139"/>
      <c r="H29" s="139"/>
      <c r="I29" s="139"/>
      <c r="J29" s="139"/>
      <c r="K29" s="139"/>
      <c r="L29" s="139"/>
      <c r="M29" s="139"/>
      <c r="N29" s="139"/>
      <c r="O29" s="139"/>
      <c r="P29" s="139"/>
      <c r="Q29" s="139"/>
      <c r="R29" s="139"/>
      <c r="S29" s="139"/>
      <c r="T29" s="139"/>
      <c r="U29" s="139"/>
      <c r="V29" s="139"/>
      <c r="W29" s="139"/>
      <c r="X29" s="139"/>
    </row>
    <row r="30" spans="1:24" ht="34" thickBot="1">
      <c r="A30" s="139"/>
      <c r="B30" s="140" t="s">
        <v>107</v>
      </c>
      <c r="C30" s="28">
        <v>1</v>
      </c>
      <c r="D30" s="28">
        <v>1</v>
      </c>
      <c r="E30" s="139"/>
      <c r="F30" s="139"/>
      <c r="G30" s="139"/>
      <c r="H30" s="139"/>
      <c r="I30" s="139"/>
      <c r="J30" s="139"/>
      <c r="K30" s="139"/>
      <c r="L30" s="139"/>
      <c r="M30" s="139"/>
      <c r="N30" s="139"/>
      <c r="O30" s="139"/>
      <c r="P30" s="139"/>
      <c r="Q30" s="139"/>
      <c r="R30" s="139"/>
      <c r="S30" s="139"/>
      <c r="T30" s="139"/>
      <c r="U30" s="139"/>
      <c r="V30" s="139"/>
      <c r="W30" s="139"/>
      <c r="X30" s="139"/>
    </row>
    <row r="31" spans="1:24" ht="36" thickBot="1">
      <c r="A31" s="139"/>
      <c r="B31" s="181" t="s">
        <v>5</v>
      </c>
      <c r="C31" s="28">
        <v>3</v>
      </c>
      <c r="D31" s="28">
        <v>3</v>
      </c>
      <c r="E31" s="139"/>
      <c r="F31" s="139"/>
      <c r="G31" s="139"/>
      <c r="H31" s="139"/>
      <c r="I31" s="139"/>
      <c r="J31" s="139"/>
      <c r="K31" s="139"/>
      <c r="L31" s="139"/>
      <c r="M31" s="139"/>
      <c r="N31" s="139"/>
      <c r="O31" s="139"/>
      <c r="P31" s="139"/>
      <c r="Q31" s="139"/>
      <c r="R31" s="139"/>
      <c r="S31" s="139"/>
      <c r="T31" s="139"/>
      <c r="U31" s="139"/>
      <c r="V31" s="139"/>
      <c r="W31" s="139"/>
      <c r="X31" s="139"/>
    </row>
    <row r="32" spans="1:24" ht="34" thickBot="1">
      <c r="A32" s="139"/>
      <c r="B32" s="140" t="s">
        <v>102</v>
      </c>
      <c r="C32" s="28">
        <v>1</v>
      </c>
      <c r="D32" s="28">
        <v>1</v>
      </c>
      <c r="E32" s="139"/>
      <c r="F32" s="139"/>
      <c r="G32" s="139"/>
      <c r="H32" s="139"/>
      <c r="I32" s="139"/>
      <c r="J32" s="139"/>
      <c r="K32" s="139"/>
      <c r="L32" s="139"/>
      <c r="M32" s="139"/>
      <c r="N32" s="139"/>
      <c r="O32" s="139"/>
      <c r="P32" s="139"/>
      <c r="Q32" s="139"/>
      <c r="R32" s="139"/>
      <c r="S32" s="139"/>
      <c r="T32" s="139"/>
      <c r="U32" s="139"/>
      <c r="V32" s="139"/>
      <c r="W32" s="139"/>
      <c r="X32" s="139"/>
    </row>
    <row r="33" spans="1:24" ht="33">
      <c r="A33" s="139"/>
      <c r="B33" s="140" t="s">
        <v>103</v>
      </c>
      <c r="C33" s="28">
        <v>1</v>
      </c>
      <c r="D33" s="28">
        <v>1</v>
      </c>
      <c r="E33" s="139"/>
      <c r="F33" s="139"/>
      <c r="G33" s="139"/>
      <c r="H33" s="139"/>
      <c r="I33" s="139"/>
      <c r="J33" s="139"/>
      <c r="K33" s="139"/>
      <c r="L33" s="139"/>
      <c r="M33" s="139"/>
      <c r="N33" s="139"/>
      <c r="O33" s="139"/>
      <c r="P33" s="139"/>
      <c r="Q33" s="139"/>
      <c r="R33" s="139"/>
      <c r="S33" s="139"/>
      <c r="T33" s="139"/>
      <c r="U33" s="139"/>
      <c r="V33" s="139"/>
      <c r="W33" s="139"/>
      <c r="X33" s="139"/>
    </row>
    <row r="34" spans="1:24" ht="33" thickBot="1">
      <c r="A34" s="139"/>
      <c r="B34" s="171" t="s">
        <v>82</v>
      </c>
      <c r="C34" s="28">
        <v>1</v>
      </c>
      <c r="D34" s="28">
        <v>1</v>
      </c>
      <c r="E34" s="139"/>
      <c r="F34" s="139"/>
      <c r="G34" s="139"/>
      <c r="H34" s="139"/>
      <c r="I34" s="139"/>
      <c r="J34" s="139"/>
      <c r="K34" s="139"/>
      <c r="L34" s="139"/>
      <c r="M34" s="139"/>
      <c r="N34" s="139"/>
      <c r="O34" s="139"/>
      <c r="P34" s="139"/>
      <c r="Q34" s="139"/>
      <c r="R34" s="139"/>
      <c r="S34" s="139"/>
      <c r="T34" s="139"/>
      <c r="U34" s="139"/>
      <c r="V34" s="139"/>
      <c r="W34" s="139"/>
      <c r="X34" s="139"/>
    </row>
    <row r="35" spans="1:24" ht="25">
      <c r="A35" s="139"/>
      <c r="B35" s="109" t="s">
        <v>26</v>
      </c>
      <c r="C35" s="28">
        <v>21</v>
      </c>
      <c r="D35" s="28">
        <v>21</v>
      </c>
      <c r="E35" s="139"/>
      <c r="F35" s="139"/>
      <c r="G35" s="139"/>
      <c r="H35" s="139"/>
      <c r="I35" s="139"/>
      <c r="J35" s="139"/>
      <c r="K35" s="139"/>
      <c r="L35" s="139"/>
      <c r="M35" s="139"/>
      <c r="N35" s="139"/>
      <c r="O35" s="139"/>
      <c r="P35" s="139"/>
      <c r="Q35" s="139"/>
      <c r="R35" s="139"/>
      <c r="S35" s="139"/>
      <c r="T35" s="139"/>
      <c r="U35" s="139"/>
      <c r="V35" s="139"/>
      <c r="W35" s="139"/>
      <c r="X35" s="139"/>
    </row>
    <row r="36" spans="1:24" ht="16">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row>
    <row r="37" spans="1:24" ht="16">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row>
    <row r="38" spans="1:24" ht="16">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row>
    <row r="39" spans="1:24" ht="16">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row>
    <row r="40" spans="1:24" ht="16">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row>
    <row r="41" spans="1:24" ht="16">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row>
    <row r="42" spans="1:24" ht="16">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row>
    <row r="43" spans="1:24" ht="16">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row>
    <row r="44" spans="1:24" ht="16">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row>
    <row r="45" spans="1:24" ht="16">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row>
    <row r="46" spans="1:24" ht="16">
      <c r="B46" s="50"/>
    </row>
    <row r="47" spans="1:24" ht="16">
      <c r="B47" s="50"/>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8E96-7B4E-5741-8021-1ECC0F42C347}">
  <sheetPr>
    <tabColor rgb="FF009900"/>
  </sheetPr>
  <dimension ref="A1:AF71"/>
  <sheetViews>
    <sheetView zoomScale="40" zoomScaleNormal="40" workbookViewId="0">
      <selection activeCell="X30" sqref="X30"/>
    </sheetView>
  </sheetViews>
  <sheetFormatPr baseColWidth="10" defaultRowHeight="16"/>
  <cols>
    <col min="2" max="2" width="182.83203125" bestFit="1" customWidth="1"/>
    <col min="3" max="3" width="14.5" hidden="1" customWidth="1"/>
    <col min="4" max="4" width="16.6640625" hidden="1" customWidth="1"/>
    <col min="5" max="5" width="9.1640625" style="1" bestFit="1" customWidth="1"/>
    <col min="6" max="6" width="11.1640625" style="1" customWidth="1"/>
    <col min="7" max="8" width="10.83203125" style="1"/>
    <col min="9" max="9" width="24.5" style="1" customWidth="1"/>
    <col min="10" max="15" width="10.83203125" style="1"/>
    <col min="26" max="26" width="15.5" customWidth="1"/>
  </cols>
  <sheetData>
    <row r="1" spans="1:32">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row>
    <row r="2" spans="1:32">
      <c r="A2" s="142"/>
      <c r="E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18" thickBot="1">
      <c r="A3" s="142"/>
      <c r="B3" s="26" t="s">
        <v>110</v>
      </c>
      <c r="C3" s="50" t="s">
        <v>111</v>
      </c>
      <c r="D3" t="s">
        <v>142</v>
      </c>
      <c r="E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row>
    <row r="4" spans="1:32" ht="48" thickBot="1">
      <c r="A4" s="142"/>
      <c r="B4" s="225" t="s">
        <v>172</v>
      </c>
      <c r="C4" s="28">
        <v>3</v>
      </c>
      <c r="D4" s="28">
        <v>3</v>
      </c>
      <c r="E4" s="142"/>
      <c r="G4" s="142"/>
      <c r="L4" s="142"/>
      <c r="M4" s="142"/>
      <c r="N4" s="142"/>
      <c r="O4" s="142"/>
      <c r="P4" s="142"/>
      <c r="Q4" s="142"/>
      <c r="R4" s="142"/>
      <c r="S4" s="142"/>
      <c r="T4" s="142"/>
      <c r="U4" s="142"/>
      <c r="V4" s="142"/>
      <c r="W4" s="142"/>
      <c r="X4" s="215">
        <f>COUNTIF(Notepad!I11:I31,"top")</f>
        <v>3</v>
      </c>
      <c r="Y4" s="216" t="s">
        <v>126</v>
      </c>
      <c r="Z4" s="217"/>
      <c r="AA4" s="218"/>
      <c r="AB4" s="142"/>
      <c r="AC4" s="142"/>
      <c r="AD4" s="142"/>
      <c r="AE4" s="142"/>
      <c r="AF4" s="142"/>
    </row>
    <row r="5" spans="1:32" ht="37">
      <c r="A5" s="142"/>
      <c r="B5" s="209" t="s">
        <v>97</v>
      </c>
      <c r="C5" s="28">
        <v>1</v>
      </c>
      <c r="D5" s="28">
        <v>1</v>
      </c>
      <c r="E5" s="142"/>
      <c r="F5" s="98" t="s">
        <v>130</v>
      </c>
      <c r="G5" s="142"/>
      <c r="L5" s="142"/>
      <c r="M5" s="142"/>
      <c r="N5" s="142"/>
      <c r="O5" s="142"/>
      <c r="P5" s="142"/>
      <c r="Q5" s="142"/>
      <c r="R5" s="142"/>
      <c r="S5" s="142"/>
      <c r="T5" s="142"/>
      <c r="U5" s="142"/>
      <c r="V5" s="142"/>
      <c r="W5" s="142"/>
      <c r="X5" s="219">
        <f>COUNTIF(Notepad!I12:I32,"high")</f>
        <v>6</v>
      </c>
      <c r="Y5" s="210" t="s">
        <v>148</v>
      </c>
      <c r="Z5" s="193"/>
      <c r="AA5" s="198"/>
      <c r="AB5" s="142"/>
      <c r="AC5" s="142"/>
      <c r="AD5" s="142"/>
      <c r="AE5" s="142"/>
      <c r="AF5" s="142"/>
    </row>
    <row r="6" spans="1:32" ht="37">
      <c r="A6" s="142"/>
      <c r="B6" s="209" t="s">
        <v>150</v>
      </c>
      <c r="C6" s="28">
        <v>1</v>
      </c>
      <c r="D6" s="28">
        <v>1</v>
      </c>
      <c r="E6" s="142"/>
      <c r="F6" s="142"/>
      <c r="G6" s="142"/>
      <c r="L6" s="142"/>
      <c r="M6" s="142"/>
      <c r="N6" s="142"/>
      <c r="O6" s="142"/>
      <c r="P6" s="142"/>
      <c r="Q6" s="142"/>
      <c r="R6" s="142"/>
      <c r="S6" s="142"/>
      <c r="T6" s="142"/>
      <c r="U6" s="142"/>
      <c r="V6" s="142"/>
      <c r="W6" s="142"/>
      <c r="X6" s="219">
        <f>COUNTIF(Notepad!I11:I31,"average")</f>
        <v>4</v>
      </c>
      <c r="Y6" s="211" t="s">
        <v>127</v>
      </c>
      <c r="Z6" s="194"/>
      <c r="AA6" s="197"/>
      <c r="AB6" s="142"/>
      <c r="AC6" s="142"/>
      <c r="AD6" s="142"/>
      <c r="AE6" s="142"/>
      <c r="AF6" s="142"/>
    </row>
    <row r="7" spans="1:32" ht="71" thickBot="1">
      <c r="A7" s="142"/>
      <c r="B7" s="209" t="s">
        <v>153</v>
      </c>
      <c r="C7" s="28">
        <v>1</v>
      </c>
      <c r="D7" s="28">
        <v>1</v>
      </c>
      <c r="E7" s="142"/>
      <c r="F7" s="142"/>
      <c r="G7" s="142"/>
      <c r="L7" s="142"/>
      <c r="M7" s="142"/>
      <c r="N7" s="142"/>
      <c r="O7" s="142"/>
      <c r="P7" s="142"/>
      <c r="Q7" s="142"/>
      <c r="R7" s="142"/>
      <c r="S7" s="142"/>
      <c r="T7" s="142"/>
      <c r="U7" s="142"/>
      <c r="V7" s="142"/>
      <c r="W7" s="142"/>
      <c r="X7" s="223">
        <f>COUNTIF(Notepad!I11:I31,"low")</f>
        <v>2</v>
      </c>
      <c r="Y7" s="224" t="s">
        <v>170</v>
      </c>
      <c r="Z7" s="212"/>
      <c r="AA7" s="199"/>
      <c r="AB7" s="142"/>
      <c r="AC7" s="142"/>
      <c r="AD7" s="142"/>
      <c r="AE7" s="142"/>
      <c r="AF7" s="142"/>
    </row>
    <row r="8" spans="1:32" ht="48" thickBot="1">
      <c r="A8" s="142"/>
      <c r="B8" s="225" t="s">
        <v>169</v>
      </c>
      <c r="C8" s="28">
        <v>1</v>
      </c>
      <c r="D8" s="28">
        <v>1</v>
      </c>
      <c r="E8" s="142"/>
      <c r="F8" s="142"/>
      <c r="G8" s="142"/>
      <c r="L8" s="142"/>
      <c r="M8" s="142"/>
      <c r="N8" s="142"/>
      <c r="O8" s="142"/>
      <c r="P8" s="142"/>
      <c r="Q8" s="142"/>
      <c r="R8" s="142"/>
      <c r="S8" s="142"/>
      <c r="T8" s="142"/>
      <c r="U8" s="142"/>
      <c r="V8" s="142"/>
      <c r="W8" s="142"/>
      <c r="X8" s="219">
        <f>COUNTIF(Notepad!I12:I32,"bottom")</f>
        <v>3</v>
      </c>
      <c r="Y8" s="213" t="s">
        <v>180</v>
      </c>
      <c r="Z8" s="214"/>
      <c r="AA8" s="220"/>
      <c r="AB8" s="142"/>
      <c r="AC8" s="142"/>
      <c r="AD8" s="142"/>
      <c r="AE8" s="142"/>
      <c r="AF8" s="142"/>
    </row>
    <row r="9" spans="1:32" ht="38" thickBot="1">
      <c r="A9" s="142"/>
      <c r="B9" s="209" t="s">
        <v>108</v>
      </c>
      <c r="C9" s="28">
        <v>1</v>
      </c>
      <c r="D9" s="28">
        <v>1</v>
      </c>
      <c r="E9" s="142"/>
      <c r="F9" s="142"/>
      <c r="G9" s="142"/>
      <c r="L9" s="142"/>
      <c r="M9" s="142"/>
      <c r="N9" s="142"/>
      <c r="O9" s="142"/>
      <c r="P9" s="142"/>
      <c r="Q9" s="142"/>
      <c r="R9" s="142"/>
      <c r="S9" s="142"/>
      <c r="T9" s="142"/>
      <c r="U9" s="142"/>
      <c r="V9" s="142"/>
      <c r="W9" s="142"/>
      <c r="X9" s="221">
        <f>COUNTIF(Notepad!I13:I33,"Not ")</f>
        <v>2</v>
      </c>
      <c r="Y9" s="222" t="s">
        <v>179</v>
      </c>
      <c r="Z9" s="195"/>
      <c r="AA9" s="196"/>
      <c r="AB9" s="142"/>
      <c r="AC9" s="142"/>
      <c r="AD9" s="142"/>
      <c r="AE9" s="142"/>
      <c r="AF9" s="142"/>
    </row>
    <row r="10" spans="1:32" ht="48" thickBot="1">
      <c r="A10" s="142"/>
      <c r="B10" s="225" t="s">
        <v>170</v>
      </c>
      <c r="C10" s="28">
        <v>2</v>
      </c>
      <c r="D10" s="28">
        <v>2</v>
      </c>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row>
    <row r="11" spans="1:32" ht="35">
      <c r="A11" s="142"/>
      <c r="B11" s="209" t="s">
        <v>102</v>
      </c>
      <c r="C11" s="28">
        <v>1</v>
      </c>
      <c r="D11" s="28">
        <v>1</v>
      </c>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row>
    <row r="12" spans="1:32" ht="36" thickBot="1">
      <c r="A12" s="142"/>
      <c r="B12" s="209" t="s">
        <v>112</v>
      </c>
      <c r="C12" s="28">
        <v>1</v>
      </c>
      <c r="D12" s="28">
        <v>1</v>
      </c>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row>
    <row r="13" spans="1:32" ht="48" thickBot="1">
      <c r="A13" s="142"/>
      <c r="B13" s="225" t="s">
        <v>171</v>
      </c>
      <c r="C13" s="28">
        <v>6</v>
      </c>
      <c r="D13" s="28">
        <v>6</v>
      </c>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row>
    <row r="14" spans="1:32" ht="35">
      <c r="A14" s="142"/>
      <c r="B14" s="209" t="s">
        <v>103</v>
      </c>
      <c r="C14" s="28">
        <v>1</v>
      </c>
      <c r="D14" s="28">
        <v>1</v>
      </c>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row>
    <row r="15" spans="1:32" ht="35">
      <c r="A15" s="142"/>
      <c r="B15" s="209" t="s">
        <v>82</v>
      </c>
      <c r="C15" s="28">
        <v>1</v>
      </c>
      <c r="D15" s="28">
        <v>1</v>
      </c>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row>
    <row r="16" spans="1:32" ht="35">
      <c r="A16" s="142"/>
      <c r="B16" s="209" t="s">
        <v>109</v>
      </c>
      <c r="C16" s="28">
        <v>1</v>
      </c>
      <c r="D16" s="28">
        <v>1</v>
      </c>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row>
    <row r="17" spans="1:32" ht="35">
      <c r="A17" s="142"/>
      <c r="B17" s="209" t="s">
        <v>107</v>
      </c>
      <c r="C17" s="28">
        <v>1</v>
      </c>
      <c r="D17" s="28">
        <v>1</v>
      </c>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row>
    <row r="18" spans="1:32" ht="35">
      <c r="A18" s="142"/>
      <c r="B18" s="209" t="s">
        <v>146</v>
      </c>
      <c r="C18" s="28">
        <v>1</v>
      </c>
      <c r="D18" s="28">
        <v>1</v>
      </c>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row>
    <row r="19" spans="1:32" ht="36" thickBot="1">
      <c r="A19" s="142"/>
      <c r="B19" s="209" t="s">
        <v>163</v>
      </c>
      <c r="C19" s="28">
        <v>1</v>
      </c>
      <c r="D19" s="28">
        <v>1</v>
      </c>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row>
    <row r="20" spans="1:32" ht="48" thickBot="1">
      <c r="A20" s="142"/>
      <c r="B20" s="225" t="s">
        <v>168</v>
      </c>
      <c r="C20" s="28">
        <v>5</v>
      </c>
      <c r="D20" s="28">
        <v>5</v>
      </c>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row>
    <row r="21" spans="1:32" ht="35">
      <c r="A21" s="142"/>
      <c r="B21" s="209" t="s">
        <v>94</v>
      </c>
      <c r="C21" s="28">
        <v>1</v>
      </c>
      <c r="D21" s="28">
        <v>1</v>
      </c>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row>
    <row r="22" spans="1:32" ht="35">
      <c r="A22" s="142"/>
      <c r="B22" s="209" t="s">
        <v>92</v>
      </c>
      <c r="C22" s="28">
        <v>1</v>
      </c>
      <c r="D22" s="28">
        <v>1</v>
      </c>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row>
    <row r="23" spans="1:32" ht="70">
      <c r="A23" s="142"/>
      <c r="B23" s="209" t="s">
        <v>104</v>
      </c>
      <c r="C23" s="28">
        <v>1</v>
      </c>
      <c r="D23" s="28">
        <v>1</v>
      </c>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row>
    <row r="24" spans="1:32" ht="35">
      <c r="A24" s="142"/>
      <c r="B24" s="209" t="s">
        <v>105</v>
      </c>
      <c r="C24" s="28">
        <v>1</v>
      </c>
      <c r="D24" s="28">
        <v>1</v>
      </c>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row>
    <row r="25" spans="1:32" ht="36" thickBot="1">
      <c r="A25" s="142"/>
      <c r="B25" s="209" t="s">
        <v>151</v>
      </c>
      <c r="C25" s="28">
        <v>1</v>
      </c>
      <c r="D25" s="28">
        <v>1</v>
      </c>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row>
    <row r="26" spans="1:32" ht="48" thickBot="1">
      <c r="A26" s="142"/>
      <c r="B26" s="225" t="s">
        <v>173</v>
      </c>
      <c r="C26" s="28">
        <v>4</v>
      </c>
      <c r="D26" s="28">
        <v>4</v>
      </c>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row>
    <row r="27" spans="1:32" ht="35">
      <c r="A27" s="142"/>
      <c r="B27" s="209" t="s">
        <v>99</v>
      </c>
      <c r="C27" s="28">
        <v>1</v>
      </c>
      <c r="D27" s="28">
        <v>1</v>
      </c>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row>
    <row r="28" spans="1:32" ht="35">
      <c r="A28" s="142"/>
      <c r="B28" s="209" t="s">
        <v>81</v>
      </c>
      <c r="C28" s="28">
        <v>1</v>
      </c>
      <c r="D28" s="28">
        <v>1</v>
      </c>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row>
    <row r="29" spans="1:32" ht="35">
      <c r="A29" s="142"/>
      <c r="B29" s="209" t="s">
        <v>115</v>
      </c>
      <c r="C29" s="28">
        <v>1</v>
      </c>
      <c r="D29" s="28">
        <v>1</v>
      </c>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row>
    <row r="30" spans="1:32" ht="35">
      <c r="A30" s="142"/>
      <c r="B30" s="209" t="s">
        <v>106</v>
      </c>
      <c r="C30" s="28">
        <v>1</v>
      </c>
      <c r="D30" s="28">
        <v>1</v>
      </c>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row>
    <row r="31" spans="1:32">
      <c r="A31" s="142"/>
      <c r="B31" s="27" t="s">
        <v>26</v>
      </c>
      <c r="C31" s="28">
        <v>21</v>
      </c>
      <c r="D31" s="28">
        <v>21</v>
      </c>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row>
    <row r="32" spans="1:32">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row>
    <row r="33" spans="1:32">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row>
    <row r="34" spans="1:32">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row>
    <row r="35" spans="1:32">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row>
    <row r="36" spans="1:32">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row>
    <row r="37" spans="1:32">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row>
    <row r="38" spans="1:32">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row>
    <row r="39" spans="1:32">
      <c r="A39" s="142"/>
      <c r="B39" s="142"/>
      <c r="C39" s="142"/>
      <c r="D39" s="142"/>
      <c r="E39" s="142"/>
      <c r="F39" s="142"/>
      <c r="G39" s="142"/>
      <c r="H39" s="142"/>
      <c r="I39" s="142"/>
      <c r="J39" s="142"/>
      <c r="K39" s="142"/>
      <c r="L39" s="142"/>
      <c r="M39" s="142"/>
      <c r="N39" s="142"/>
      <c r="O39" s="142"/>
      <c r="P39" s="142"/>
      <c r="Q39" s="142"/>
      <c r="R39" s="142"/>
      <c r="S39" s="142"/>
      <c r="T39" s="142"/>
      <c r="U39" s="142"/>
      <c r="AB39" s="142"/>
      <c r="AC39" s="142"/>
      <c r="AD39" s="142"/>
      <c r="AE39" s="142"/>
      <c r="AF39" s="142"/>
    </row>
    <row r="40" spans="1:32">
      <c r="A40" s="142"/>
      <c r="B40" s="142"/>
      <c r="C40" s="142"/>
      <c r="D40" s="142"/>
      <c r="E40" s="142"/>
      <c r="F40" s="142"/>
      <c r="G40" s="142"/>
      <c r="H40" s="142"/>
      <c r="I40" s="142"/>
      <c r="J40" s="142"/>
      <c r="K40" s="142"/>
      <c r="L40" s="142"/>
      <c r="M40" s="142"/>
      <c r="N40" s="142"/>
      <c r="O40" s="142"/>
      <c r="P40" s="142"/>
      <c r="Q40" s="142"/>
    </row>
    <row r="41" spans="1:32">
      <c r="O41" s="142"/>
      <c r="P41" s="142"/>
      <c r="Q41" s="142"/>
    </row>
    <row r="42" spans="1:32">
      <c r="O42" s="142"/>
      <c r="P42" s="142"/>
      <c r="Q42" s="142"/>
    </row>
    <row r="43" spans="1:32">
      <c r="O43" s="142"/>
      <c r="P43" s="142"/>
      <c r="Q43" s="142"/>
    </row>
    <row r="44" spans="1:32">
      <c r="O44" s="142"/>
      <c r="P44" s="142"/>
      <c r="Q44" s="142"/>
    </row>
    <row r="45" spans="1:32">
      <c r="O45" s="142"/>
      <c r="P45" s="142"/>
      <c r="Q45" s="142"/>
    </row>
    <row r="46" spans="1:32">
      <c r="O46" s="142"/>
      <c r="P46" s="142"/>
      <c r="Q46" s="142"/>
    </row>
    <row r="47" spans="1:32">
      <c r="O47" s="142"/>
      <c r="P47" s="142"/>
      <c r="Q47" s="142"/>
    </row>
    <row r="48" spans="1:32">
      <c r="O48" s="142"/>
      <c r="P48" s="142"/>
      <c r="Q48" s="142"/>
    </row>
    <row r="49" spans="15:17">
      <c r="O49" s="142"/>
      <c r="P49" s="142"/>
      <c r="Q49" s="142"/>
    </row>
    <row r="50" spans="15:17">
      <c r="O50" s="142"/>
      <c r="P50" s="142"/>
      <c r="Q50" s="142"/>
    </row>
    <row r="51" spans="15:17">
      <c r="O51" s="142"/>
      <c r="P51" s="142"/>
      <c r="Q51" s="142"/>
    </row>
    <row r="52" spans="15:17">
      <c r="O52" s="142"/>
      <c r="P52" s="142"/>
      <c r="Q52" s="142"/>
    </row>
    <row r="53" spans="15:17">
      <c r="O53" s="142"/>
      <c r="P53" s="142"/>
      <c r="Q53" s="142"/>
    </row>
    <row r="54" spans="15:17">
      <c r="O54" s="142"/>
      <c r="P54" s="142"/>
      <c r="Q54" s="142"/>
    </row>
    <row r="55" spans="15:17">
      <c r="O55" s="142"/>
      <c r="P55" s="142"/>
      <c r="Q55" s="142"/>
    </row>
    <row r="56" spans="15:17">
      <c r="O56" s="142"/>
      <c r="P56" s="142"/>
      <c r="Q56" s="142"/>
    </row>
    <row r="57" spans="15:17">
      <c r="O57" s="142"/>
      <c r="P57" s="142"/>
      <c r="Q57" s="142"/>
    </row>
    <row r="58" spans="15:17">
      <c r="O58" s="142"/>
      <c r="P58" s="142"/>
      <c r="Q58" s="142"/>
    </row>
    <row r="59" spans="15:17">
      <c r="O59" s="142"/>
      <c r="P59" s="142"/>
      <c r="Q59" s="142"/>
    </row>
    <row r="60" spans="15:17">
      <c r="O60" s="142"/>
      <c r="P60" s="142"/>
      <c r="Q60" s="142"/>
    </row>
    <row r="61" spans="15:17">
      <c r="O61" s="142"/>
      <c r="P61" s="142"/>
      <c r="Q61" s="142"/>
    </row>
    <row r="62" spans="15:17">
      <c r="O62" s="142"/>
      <c r="P62" s="142"/>
      <c r="Q62" s="142"/>
    </row>
    <row r="63" spans="15:17">
      <c r="O63" s="142"/>
      <c r="P63" s="142"/>
      <c r="Q63" s="142"/>
    </row>
    <row r="64" spans="15:17">
      <c r="O64" s="142"/>
      <c r="P64" s="142"/>
      <c r="Q64" s="142"/>
    </row>
    <row r="65" spans="15:17">
      <c r="O65" s="142"/>
      <c r="P65" s="142"/>
      <c r="Q65" s="142"/>
    </row>
    <row r="66" spans="15:17">
      <c r="O66" s="142"/>
      <c r="P66" s="142"/>
      <c r="Q66" s="142"/>
    </row>
    <row r="67" spans="15:17">
      <c r="O67" s="142"/>
      <c r="P67" s="142"/>
      <c r="Q67" s="142"/>
    </row>
    <row r="68" spans="15:17">
      <c r="O68" s="142"/>
      <c r="P68" s="142"/>
      <c r="Q68" s="142"/>
    </row>
    <row r="69" spans="15:17">
      <c r="O69" s="142"/>
      <c r="P69" s="142"/>
      <c r="Q69" s="142"/>
    </row>
    <row r="70" spans="15:17">
      <c r="O70" s="142"/>
      <c r="P70" s="142"/>
      <c r="Q70" s="142"/>
    </row>
    <row r="71" spans="15:17">
      <c r="O71" s="142"/>
      <c r="P71" s="142"/>
      <c r="Q71" s="142"/>
    </row>
  </sheetData>
  <sortState ref="B3:D26">
    <sortCondition descending="1" ref="B4"/>
  </sortState>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D3BF-3767-3E43-8E39-7C29CA943B49}">
  <sheetPr>
    <tabColor rgb="FF009900"/>
  </sheetPr>
  <dimension ref="A1:O100"/>
  <sheetViews>
    <sheetView topLeftCell="B1" workbookViewId="0">
      <selection activeCell="B8" sqref="B8"/>
    </sheetView>
  </sheetViews>
  <sheetFormatPr baseColWidth="10" defaultRowHeight="16"/>
  <cols>
    <col min="2" max="2" width="225" style="187" bestFit="1" customWidth="1"/>
    <col min="3" max="3" width="9.1640625" style="99" bestFit="1" customWidth="1"/>
    <col min="4" max="4" width="20.83203125" hidden="1" customWidth="1"/>
    <col min="5" max="5" width="23" bestFit="1" customWidth="1"/>
    <col min="6" max="6" width="9" bestFit="1" customWidth="1"/>
    <col min="7" max="7" width="20.83203125" bestFit="1" customWidth="1"/>
    <col min="8" max="8" width="16.6640625" bestFit="1" customWidth="1"/>
    <col min="9" max="9" width="20.83203125" bestFit="1" customWidth="1"/>
    <col min="10" max="10" width="16.6640625" bestFit="1" customWidth="1"/>
    <col min="11" max="11" width="20.83203125" bestFit="1" customWidth="1"/>
    <col min="12" max="12" width="16.6640625" bestFit="1" customWidth="1"/>
    <col min="13" max="13" width="20.83203125" bestFit="1" customWidth="1"/>
    <col min="14" max="14" width="16.6640625" bestFit="1" customWidth="1"/>
    <col min="15" max="15" width="20.83203125" bestFit="1" customWidth="1"/>
    <col min="16" max="16" width="16.6640625" bestFit="1" customWidth="1"/>
    <col min="17" max="17" width="20.83203125" bestFit="1" customWidth="1"/>
    <col min="18" max="18" width="16.6640625" bestFit="1" customWidth="1"/>
    <col min="19" max="19" width="20.83203125" bestFit="1" customWidth="1"/>
    <col min="20" max="20" width="16.6640625" bestFit="1" customWidth="1"/>
    <col min="21" max="21" width="20.83203125" bestFit="1" customWidth="1"/>
    <col min="22" max="22" width="16.6640625" bestFit="1" customWidth="1"/>
    <col min="23" max="23" width="20.83203125" bestFit="1" customWidth="1"/>
    <col min="24" max="24" width="16.6640625" bestFit="1" customWidth="1"/>
    <col min="25" max="25" width="20.83203125" bestFit="1" customWidth="1"/>
    <col min="26" max="26" width="16.6640625" bestFit="1" customWidth="1"/>
    <col min="27" max="27" width="20.83203125" bestFit="1" customWidth="1"/>
    <col min="28" max="28" width="16.6640625" bestFit="1" customWidth="1"/>
    <col min="29" max="29" width="25.6640625" bestFit="1" customWidth="1"/>
    <col min="30" max="30" width="21.5" bestFit="1" customWidth="1"/>
  </cols>
  <sheetData>
    <row r="1" spans="1:15" ht="10" customHeight="1"/>
    <row r="2" spans="1:15">
      <c r="A2" s="66"/>
      <c r="B2" s="188"/>
      <c r="C2"/>
      <c r="E2" s="87"/>
      <c r="F2" s="87"/>
      <c r="G2" s="87"/>
      <c r="H2" s="87"/>
      <c r="I2" s="87"/>
      <c r="J2" s="87"/>
      <c r="K2" s="87"/>
      <c r="L2" s="87"/>
      <c r="M2" s="87"/>
      <c r="N2" s="87"/>
      <c r="O2" s="87"/>
    </row>
    <row r="3" spans="1:15" ht="3" customHeight="1">
      <c r="A3" s="66"/>
      <c r="E3" s="87"/>
      <c r="F3" s="87"/>
      <c r="G3" s="87"/>
      <c r="H3" s="87"/>
      <c r="I3" s="87"/>
      <c r="J3" s="87"/>
      <c r="K3" s="87"/>
      <c r="L3" s="87"/>
      <c r="M3" s="87"/>
      <c r="N3" s="87"/>
      <c r="O3" s="87"/>
    </row>
    <row r="4" spans="1:15" ht="51">
      <c r="A4" s="66"/>
      <c r="B4" s="186" t="s">
        <v>110</v>
      </c>
      <c r="C4" s="103" t="s">
        <v>132</v>
      </c>
      <c r="D4" s="50" t="s">
        <v>143</v>
      </c>
      <c r="E4" t="s">
        <v>167</v>
      </c>
      <c r="G4" s="87"/>
      <c r="H4" s="87"/>
      <c r="I4" s="87"/>
      <c r="J4" s="87"/>
      <c r="K4" s="87"/>
      <c r="L4" s="87"/>
      <c r="M4" s="87"/>
      <c r="N4" s="87"/>
      <c r="O4" s="87"/>
    </row>
    <row r="5" spans="1:15" ht="30">
      <c r="A5" s="66"/>
      <c r="B5" s="189">
        <v>1</v>
      </c>
      <c r="C5" s="100">
        <v>2</v>
      </c>
      <c r="D5" s="28">
        <v>18</v>
      </c>
      <c r="E5" s="28">
        <v>2</v>
      </c>
      <c r="G5" s="117" t="s">
        <v>152</v>
      </c>
      <c r="H5" s="87"/>
      <c r="I5" s="87"/>
      <c r="J5" s="87"/>
      <c r="K5" s="87"/>
      <c r="L5" s="87"/>
      <c r="M5" s="87"/>
      <c r="N5" s="87"/>
      <c r="O5" s="87"/>
    </row>
    <row r="6" spans="1:15">
      <c r="A6" s="66"/>
      <c r="B6" s="185">
        <v>81</v>
      </c>
      <c r="C6" s="100">
        <v>2</v>
      </c>
      <c r="D6" s="28">
        <v>18</v>
      </c>
      <c r="E6" s="28">
        <v>2</v>
      </c>
      <c r="G6" s="87"/>
      <c r="H6" s="87"/>
      <c r="I6" s="87"/>
      <c r="J6" s="87"/>
      <c r="K6" s="87"/>
      <c r="L6" s="87"/>
      <c r="M6" s="87"/>
      <c r="N6" s="87"/>
      <c r="O6" s="87"/>
    </row>
    <row r="7" spans="1:15" ht="29">
      <c r="A7" s="66"/>
      <c r="B7" s="183" t="s">
        <v>103</v>
      </c>
      <c r="C7" s="100">
        <v>1</v>
      </c>
      <c r="D7" s="28">
        <v>9</v>
      </c>
      <c r="E7" s="28">
        <v>1</v>
      </c>
      <c r="G7" s="87"/>
      <c r="H7" s="87"/>
      <c r="I7" s="87"/>
      <c r="J7" s="87"/>
      <c r="K7" s="87"/>
      <c r="L7" s="87"/>
      <c r="M7" s="87"/>
      <c r="N7" s="87"/>
      <c r="O7" s="87"/>
    </row>
    <row r="8" spans="1:15" ht="26">
      <c r="A8" s="66"/>
      <c r="B8" s="227" t="s">
        <v>171</v>
      </c>
      <c r="C8" s="100">
        <v>1</v>
      </c>
      <c r="D8" s="28">
        <v>9</v>
      </c>
      <c r="E8" s="28">
        <v>1</v>
      </c>
      <c r="G8" s="87"/>
      <c r="H8" s="87"/>
      <c r="I8" s="87"/>
      <c r="J8" s="87"/>
      <c r="K8" s="87"/>
      <c r="L8" s="87"/>
      <c r="M8" s="87"/>
      <c r="N8" s="87"/>
      <c r="O8" s="87"/>
    </row>
    <row r="9" spans="1:15" ht="24">
      <c r="A9" s="66"/>
      <c r="B9" s="192" t="s">
        <v>5</v>
      </c>
      <c r="C9" s="100">
        <v>1</v>
      </c>
      <c r="D9" s="28">
        <v>9</v>
      </c>
      <c r="E9" s="28">
        <v>1</v>
      </c>
      <c r="G9" s="87"/>
      <c r="H9" s="87"/>
      <c r="I9" s="87"/>
      <c r="J9" s="87"/>
      <c r="K9" s="87"/>
      <c r="L9" s="87"/>
      <c r="M9" s="87"/>
      <c r="N9" s="87"/>
      <c r="O9" s="87"/>
    </row>
    <row r="10" spans="1:15" ht="29">
      <c r="A10" s="66"/>
      <c r="B10" s="183" t="s">
        <v>82</v>
      </c>
      <c r="C10" s="100">
        <v>1</v>
      </c>
      <c r="D10" s="28">
        <v>9</v>
      </c>
      <c r="E10" s="28">
        <v>1</v>
      </c>
      <c r="G10" s="87"/>
      <c r="H10" s="87"/>
      <c r="I10" s="87"/>
      <c r="J10" s="87"/>
      <c r="K10" s="87"/>
      <c r="L10" s="87"/>
      <c r="M10" s="87"/>
      <c r="N10" s="87"/>
      <c r="O10" s="87"/>
    </row>
    <row r="11" spans="1:15" ht="21">
      <c r="A11" s="66"/>
      <c r="B11" s="208" t="s">
        <v>171</v>
      </c>
      <c r="C11" s="100">
        <v>1</v>
      </c>
      <c r="D11" s="28">
        <v>9</v>
      </c>
      <c r="E11" s="28">
        <v>1</v>
      </c>
      <c r="G11" s="87"/>
      <c r="H11" s="87"/>
      <c r="I11" s="87"/>
      <c r="J11" s="87"/>
      <c r="K11" s="87"/>
      <c r="L11" s="87"/>
      <c r="M11" s="87"/>
      <c r="N11" s="87"/>
      <c r="O11" s="87"/>
    </row>
    <row r="12" spans="1:15" ht="24">
      <c r="A12" s="66"/>
      <c r="B12" s="192" t="s">
        <v>5</v>
      </c>
      <c r="C12" s="100">
        <v>1</v>
      </c>
      <c r="D12" s="28">
        <v>9</v>
      </c>
      <c r="E12" s="28">
        <v>1</v>
      </c>
      <c r="G12" s="87"/>
      <c r="H12" s="87"/>
      <c r="I12" s="87"/>
      <c r="J12" s="87"/>
      <c r="K12" s="87"/>
      <c r="L12" s="87"/>
      <c r="M12" s="87"/>
      <c r="N12" s="87"/>
      <c r="O12" s="87"/>
    </row>
    <row r="13" spans="1:15">
      <c r="A13" s="66"/>
      <c r="B13" s="189">
        <v>3</v>
      </c>
      <c r="C13" s="100">
        <v>3</v>
      </c>
      <c r="D13" s="28">
        <v>11</v>
      </c>
      <c r="E13" s="28">
        <v>1</v>
      </c>
      <c r="G13" s="87"/>
      <c r="H13" s="87"/>
      <c r="I13" s="87"/>
      <c r="J13" s="87"/>
      <c r="K13" s="87"/>
      <c r="L13" s="87"/>
      <c r="M13" s="87"/>
      <c r="N13" s="87"/>
      <c r="O13" s="87"/>
    </row>
    <row r="14" spans="1:15">
      <c r="A14" s="66"/>
      <c r="B14" s="185">
        <v>66</v>
      </c>
      <c r="C14" s="100">
        <v>3</v>
      </c>
      <c r="D14" s="28">
        <v>11</v>
      </c>
      <c r="E14" s="28">
        <v>1</v>
      </c>
      <c r="G14" s="87"/>
      <c r="H14" s="87"/>
      <c r="I14" s="87"/>
      <c r="J14" s="87"/>
      <c r="K14" s="87"/>
      <c r="L14" s="87"/>
      <c r="M14" s="87"/>
      <c r="N14" s="87"/>
      <c r="O14" s="87"/>
    </row>
    <row r="15" spans="1:15" ht="29">
      <c r="A15" s="66"/>
      <c r="B15" s="183" t="s">
        <v>150</v>
      </c>
      <c r="C15" s="100">
        <v>3</v>
      </c>
      <c r="D15" s="28">
        <v>11</v>
      </c>
      <c r="E15" s="28">
        <v>1</v>
      </c>
      <c r="G15" s="87"/>
      <c r="H15" s="87"/>
      <c r="I15" s="87"/>
      <c r="J15" s="87"/>
      <c r="K15" s="87"/>
      <c r="L15" s="87"/>
      <c r="M15" s="87"/>
      <c r="N15" s="87"/>
      <c r="O15" s="87"/>
    </row>
    <row r="16" spans="1:15" ht="21">
      <c r="A16" s="66"/>
      <c r="B16" s="208" t="s">
        <v>172</v>
      </c>
      <c r="C16" s="100">
        <v>3</v>
      </c>
      <c r="D16" s="28">
        <v>11</v>
      </c>
      <c r="E16" s="28">
        <v>1</v>
      </c>
      <c r="G16" s="87"/>
      <c r="H16" s="87"/>
      <c r="I16" s="87"/>
      <c r="J16" s="87"/>
      <c r="K16" s="87"/>
      <c r="L16" s="87"/>
      <c r="M16" s="87"/>
      <c r="N16" s="87"/>
      <c r="O16" s="87"/>
    </row>
    <row r="17" spans="1:15" ht="24">
      <c r="A17" s="66"/>
      <c r="B17" s="192" t="s">
        <v>16</v>
      </c>
      <c r="C17" s="100">
        <v>3</v>
      </c>
      <c r="D17" s="28">
        <v>11</v>
      </c>
      <c r="E17" s="28">
        <v>1</v>
      </c>
      <c r="G17" s="87"/>
      <c r="H17" s="87"/>
      <c r="I17" s="87"/>
      <c r="J17" s="87"/>
      <c r="K17" s="87"/>
      <c r="L17" s="87"/>
      <c r="M17" s="87"/>
      <c r="N17" s="87"/>
      <c r="O17" s="87"/>
    </row>
    <row r="18" spans="1:15">
      <c r="A18" s="66"/>
      <c r="B18" s="189">
        <v>4</v>
      </c>
      <c r="C18" s="100">
        <v>4</v>
      </c>
      <c r="D18" s="28">
        <v>9</v>
      </c>
      <c r="E18" s="28">
        <v>1</v>
      </c>
      <c r="G18" s="87"/>
      <c r="H18" s="87"/>
      <c r="I18" s="87"/>
      <c r="J18" s="87"/>
      <c r="K18" s="87"/>
      <c r="L18" s="87"/>
      <c r="M18" s="87"/>
      <c r="N18" s="87"/>
      <c r="O18" s="87"/>
    </row>
    <row r="19" spans="1:15" ht="26">
      <c r="A19" s="66"/>
      <c r="B19" s="185">
        <v>54</v>
      </c>
      <c r="C19" s="104">
        <v>4</v>
      </c>
      <c r="D19" s="104">
        <v>9</v>
      </c>
      <c r="E19" s="104">
        <v>1</v>
      </c>
      <c r="G19" s="87"/>
      <c r="H19" s="87"/>
      <c r="I19" s="87"/>
      <c r="J19" s="87"/>
      <c r="K19" s="87"/>
      <c r="L19" s="87"/>
      <c r="M19" s="87"/>
      <c r="N19" s="87"/>
      <c r="O19" s="87"/>
    </row>
    <row r="20" spans="1:15" ht="29">
      <c r="A20" s="66"/>
      <c r="B20" s="183" t="s">
        <v>146</v>
      </c>
      <c r="C20" s="100">
        <v>4</v>
      </c>
      <c r="D20" s="28">
        <v>9</v>
      </c>
      <c r="E20" s="28">
        <v>1</v>
      </c>
      <c r="G20" s="87"/>
      <c r="H20" s="87"/>
      <c r="I20" s="87"/>
      <c r="J20" s="87"/>
      <c r="K20" s="87"/>
      <c r="L20" s="87"/>
      <c r="M20" s="87"/>
      <c r="N20" s="87"/>
      <c r="O20" s="87"/>
    </row>
    <row r="21" spans="1:15" ht="21">
      <c r="A21" s="66"/>
      <c r="B21" s="208" t="s">
        <v>171</v>
      </c>
      <c r="C21" s="100">
        <v>4</v>
      </c>
      <c r="D21" s="28">
        <v>9</v>
      </c>
      <c r="E21" s="28">
        <v>1</v>
      </c>
      <c r="G21" s="87"/>
      <c r="H21" s="87"/>
      <c r="I21" s="87"/>
      <c r="J21" s="87"/>
      <c r="K21" s="87"/>
      <c r="L21" s="87"/>
      <c r="M21" s="87"/>
      <c r="N21" s="87"/>
      <c r="O21" s="87"/>
    </row>
    <row r="22" spans="1:15" ht="24">
      <c r="A22" s="66"/>
      <c r="B22" s="192" t="s">
        <v>16</v>
      </c>
      <c r="C22" s="100">
        <v>4</v>
      </c>
      <c r="D22" s="28">
        <v>9</v>
      </c>
      <c r="E22" s="28">
        <v>1</v>
      </c>
      <c r="G22" s="87"/>
      <c r="H22" s="87"/>
      <c r="I22" s="87"/>
      <c r="J22" s="87"/>
      <c r="K22" s="87"/>
      <c r="L22" s="87"/>
      <c r="M22" s="87"/>
      <c r="N22" s="87"/>
      <c r="O22" s="87"/>
    </row>
    <row r="23" spans="1:15">
      <c r="A23" s="66"/>
      <c r="B23" s="189">
        <v>5</v>
      </c>
      <c r="C23" s="100">
        <v>5</v>
      </c>
      <c r="D23" s="28">
        <v>6</v>
      </c>
      <c r="E23" s="28">
        <v>1</v>
      </c>
      <c r="G23" s="87"/>
      <c r="H23" s="87"/>
      <c r="I23" s="87"/>
      <c r="J23" s="87"/>
      <c r="K23" s="87"/>
      <c r="L23" s="87"/>
      <c r="M23" s="87"/>
      <c r="N23" s="87"/>
      <c r="O23" s="87"/>
    </row>
    <row r="24" spans="1:15" ht="26">
      <c r="A24" s="66"/>
      <c r="B24" s="190">
        <v>48</v>
      </c>
      <c r="C24" s="104">
        <v>5</v>
      </c>
      <c r="D24" s="104">
        <v>6</v>
      </c>
      <c r="E24" s="104">
        <v>1</v>
      </c>
      <c r="G24" s="87"/>
      <c r="H24" s="87"/>
      <c r="I24" s="87"/>
      <c r="J24" s="87"/>
      <c r="K24" s="87"/>
      <c r="L24" s="87"/>
      <c r="M24" s="87"/>
      <c r="N24" s="87"/>
      <c r="O24" s="87"/>
    </row>
    <row r="25" spans="1:15" ht="30">
      <c r="A25" s="66"/>
      <c r="B25" s="191" t="s">
        <v>115</v>
      </c>
      <c r="C25" s="104">
        <v>5</v>
      </c>
      <c r="D25" s="104">
        <v>6</v>
      </c>
      <c r="E25" s="104">
        <v>1</v>
      </c>
      <c r="G25" s="87"/>
      <c r="H25" s="87"/>
      <c r="I25" s="87"/>
      <c r="J25" s="87"/>
      <c r="K25" s="87"/>
      <c r="L25" s="87"/>
      <c r="M25" s="87"/>
      <c r="N25" s="87"/>
      <c r="O25" s="87"/>
    </row>
    <row r="26" spans="1:15" ht="21">
      <c r="A26" s="66"/>
      <c r="B26" s="208" t="s">
        <v>173</v>
      </c>
      <c r="C26" s="100">
        <v>5</v>
      </c>
      <c r="D26" s="28">
        <v>6</v>
      </c>
      <c r="E26" s="28">
        <v>1</v>
      </c>
      <c r="G26" s="87"/>
      <c r="H26" s="87"/>
      <c r="I26" s="87"/>
      <c r="J26" s="87"/>
      <c r="K26" s="87"/>
      <c r="L26" s="87"/>
      <c r="M26" s="87"/>
      <c r="N26" s="87"/>
      <c r="O26" s="87"/>
    </row>
    <row r="27" spans="1:15" ht="24">
      <c r="A27" s="66"/>
      <c r="B27" s="192" t="s">
        <v>3</v>
      </c>
      <c r="C27" s="100">
        <v>5</v>
      </c>
      <c r="D27" s="28">
        <v>6</v>
      </c>
      <c r="E27" s="28">
        <v>1</v>
      </c>
      <c r="G27" s="87"/>
      <c r="H27" s="87"/>
      <c r="I27" s="87"/>
      <c r="J27" s="87"/>
      <c r="K27" s="87"/>
      <c r="L27" s="87"/>
      <c r="M27" s="87"/>
      <c r="N27" s="87"/>
      <c r="O27" s="87"/>
    </row>
    <row r="28" spans="1:15">
      <c r="A28" s="66"/>
      <c r="B28" s="189">
        <v>10</v>
      </c>
      <c r="C28" s="100">
        <v>20</v>
      </c>
      <c r="D28" s="28">
        <v>12</v>
      </c>
      <c r="E28" s="28">
        <v>2</v>
      </c>
      <c r="G28" s="87"/>
      <c r="H28" s="87"/>
      <c r="I28" s="87"/>
      <c r="J28" s="87"/>
      <c r="K28" s="87"/>
      <c r="L28" s="87"/>
      <c r="M28" s="87"/>
      <c r="N28" s="87"/>
      <c r="O28" s="87"/>
    </row>
    <row r="29" spans="1:15" ht="26">
      <c r="A29" s="66"/>
      <c r="B29" s="185">
        <v>18</v>
      </c>
      <c r="C29" s="104">
        <v>20</v>
      </c>
      <c r="D29" s="104">
        <v>12</v>
      </c>
      <c r="E29" s="104">
        <v>2</v>
      </c>
      <c r="G29" s="87"/>
      <c r="H29" s="87"/>
      <c r="I29" s="87"/>
      <c r="J29" s="87"/>
      <c r="K29" s="87"/>
      <c r="L29" s="87"/>
      <c r="M29" s="87"/>
      <c r="N29" s="87"/>
      <c r="O29" s="87"/>
    </row>
    <row r="30" spans="1:15" ht="30">
      <c r="A30" s="66"/>
      <c r="B30" s="184" t="s">
        <v>99</v>
      </c>
      <c r="C30" s="104">
        <v>10</v>
      </c>
      <c r="D30" s="104">
        <v>6</v>
      </c>
      <c r="E30" s="104">
        <v>1</v>
      </c>
      <c r="G30" s="87"/>
      <c r="H30" s="87"/>
      <c r="I30" s="87"/>
      <c r="J30" s="87"/>
      <c r="K30" s="87"/>
      <c r="L30" s="87"/>
      <c r="M30" s="87"/>
      <c r="N30" s="87"/>
      <c r="O30" s="87"/>
    </row>
    <row r="31" spans="1:15" ht="21">
      <c r="A31" s="66"/>
      <c r="B31" s="208" t="s">
        <v>173</v>
      </c>
      <c r="C31" s="100">
        <v>10</v>
      </c>
      <c r="D31" s="28">
        <v>6</v>
      </c>
      <c r="E31" s="28">
        <v>1</v>
      </c>
      <c r="G31" s="87"/>
      <c r="H31" s="87"/>
      <c r="I31" s="87"/>
      <c r="J31" s="87"/>
      <c r="K31" s="87"/>
      <c r="L31" s="87"/>
      <c r="M31" s="87"/>
      <c r="N31" s="87"/>
      <c r="O31" s="87"/>
    </row>
    <row r="32" spans="1:15" ht="24">
      <c r="A32" s="66"/>
      <c r="B32" s="192" t="s">
        <v>6</v>
      </c>
      <c r="C32" s="100">
        <v>10</v>
      </c>
      <c r="D32" s="28">
        <v>6</v>
      </c>
      <c r="E32" s="28">
        <v>1</v>
      </c>
      <c r="G32" s="87"/>
      <c r="H32" s="87"/>
      <c r="I32" s="87"/>
      <c r="J32" s="87"/>
      <c r="K32" s="87"/>
      <c r="L32" s="87"/>
      <c r="M32" s="87"/>
      <c r="N32" s="87"/>
      <c r="O32" s="87"/>
    </row>
    <row r="33" spans="1:15" ht="30">
      <c r="A33" s="66"/>
      <c r="B33" s="184" t="s">
        <v>106</v>
      </c>
      <c r="C33" s="101">
        <v>10</v>
      </c>
      <c r="D33" s="102">
        <v>6</v>
      </c>
      <c r="E33" s="102">
        <v>1</v>
      </c>
      <c r="G33" s="87"/>
      <c r="H33" s="87"/>
      <c r="I33" s="87"/>
      <c r="J33" s="87"/>
      <c r="K33" s="87"/>
      <c r="L33" s="87"/>
      <c r="M33" s="87"/>
      <c r="N33" s="87"/>
      <c r="O33" s="87"/>
    </row>
    <row r="34" spans="1:15" ht="21">
      <c r="A34" s="66"/>
      <c r="B34" s="208" t="s">
        <v>173</v>
      </c>
      <c r="C34" s="100">
        <v>10</v>
      </c>
      <c r="D34" s="28">
        <v>6</v>
      </c>
      <c r="E34" s="28">
        <v>1</v>
      </c>
      <c r="G34" s="87"/>
      <c r="H34" s="87"/>
      <c r="I34" s="87"/>
      <c r="J34" s="87"/>
      <c r="K34" s="87"/>
      <c r="L34" s="87"/>
      <c r="M34" s="87"/>
      <c r="N34" s="87"/>
      <c r="O34" s="87"/>
    </row>
    <row r="35" spans="1:15" ht="24">
      <c r="A35" s="66"/>
      <c r="B35" s="192" t="s">
        <v>6</v>
      </c>
      <c r="C35" s="100">
        <v>10</v>
      </c>
      <c r="D35" s="28">
        <v>6</v>
      </c>
      <c r="E35" s="28">
        <v>1</v>
      </c>
      <c r="G35" s="87"/>
      <c r="H35" s="87"/>
      <c r="I35" s="87"/>
      <c r="J35" s="87"/>
      <c r="K35" s="87"/>
      <c r="L35" s="87"/>
      <c r="M35" s="87"/>
      <c r="N35" s="87"/>
      <c r="O35" s="87"/>
    </row>
    <row r="36" spans="1:15">
      <c r="A36" s="66"/>
      <c r="B36" s="189">
        <v>13</v>
      </c>
      <c r="C36" s="100">
        <v>13</v>
      </c>
      <c r="D36" s="28">
        <v>11</v>
      </c>
      <c r="E36" s="28">
        <v>1</v>
      </c>
      <c r="G36" s="87"/>
      <c r="H36" s="87"/>
      <c r="I36" s="87"/>
      <c r="J36" s="87"/>
      <c r="K36" s="87"/>
      <c r="L36" s="87"/>
      <c r="M36" s="87"/>
      <c r="N36" s="87"/>
      <c r="O36" s="87"/>
    </row>
    <row r="37" spans="1:15" ht="26">
      <c r="A37" s="66"/>
      <c r="B37" s="185">
        <v>11</v>
      </c>
      <c r="C37" s="101">
        <v>13</v>
      </c>
      <c r="D37" s="102">
        <v>11</v>
      </c>
      <c r="E37" s="102">
        <v>1</v>
      </c>
      <c r="G37" s="87"/>
      <c r="H37" s="87"/>
      <c r="I37" s="87"/>
      <c r="J37" s="87"/>
      <c r="K37" s="87"/>
      <c r="L37" s="87"/>
      <c r="M37" s="87"/>
      <c r="N37" s="87"/>
      <c r="O37" s="87"/>
    </row>
    <row r="38" spans="1:15" ht="29">
      <c r="A38" s="66"/>
      <c r="B38" s="183" t="s">
        <v>153</v>
      </c>
      <c r="C38" s="100">
        <v>13</v>
      </c>
      <c r="D38" s="28">
        <v>11</v>
      </c>
      <c r="E38" s="28">
        <v>1</v>
      </c>
      <c r="G38" s="87"/>
      <c r="H38" s="87"/>
      <c r="I38" s="87"/>
      <c r="J38" s="87"/>
      <c r="K38" s="87"/>
      <c r="L38" s="87"/>
      <c r="M38" s="87"/>
      <c r="N38" s="87"/>
      <c r="O38" s="87"/>
    </row>
    <row r="39" spans="1:15" ht="21">
      <c r="A39" s="66"/>
      <c r="B39" s="208" t="s">
        <v>172</v>
      </c>
      <c r="C39" s="100">
        <v>13</v>
      </c>
      <c r="D39" s="28">
        <v>11</v>
      </c>
      <c r="E39" s="28">
        <v>1</v>
      </c>
      <c r="G39" s="87"/>
      <c r="H39" s="87"/>
      <c r="I39" s="87"/>
      <c r="J39" s="87"/>
      <c r="K39" s="87"/>
      <c r="L39" s="87"/>
      <c r="M39" s="87"/>
      <c r="N39" s="87"/>
      <c r="O39" s="87"/>
    </row>
    <row r="40" spans="1:15" ht="24">
      <c r="A40" s="66"/>
      <c r="B40" s="192" t="s">
        <v>18</v>
      </c>
      <c r="C40" s="100">
        <v>13</v>
      </c>
      <c r="D40" s="28">
        <v>11</v>
      </c>
      <c r="E40" s="28">
        <v>1</v>
      </c>
      <c r="G40" s="87"/>
      <c r="H40" s="87"/>
      <c r="I40" s="87"/>
      <c r="J40" s="87"/>
      <c r="K40" s="87"/>
      <c r="L40" s="87"/>
      <c r="M40" s="87"/>
      <c r="N40" s="87"/>
      <c r="O40" s="87"/>
    </row>
    <row r="41" spans="1:15">
      <c r="A41" s="66"/>
      <c r="B41" s="189">
        <v>14</v>
      </c>
      <c r="C41" s="100">
        <v>14</v>
      </c>
      <c r="D41" s="28">
        <v>9</v>
      </c>
      <c r="E41" s="28">
        <v>1</v>
      </c>
      <c r="G41" s="87"/>
      <c r="H41" s="87"/>
      <c r="I41" s="87"/>
      <c r="J41" s="87"/>
      <c r="K41" s="87"/>
      <c r="L41" s="87"/>
      <c r="M41" s="87"/>
      <c r="N41" s="87"/>
      <c r="O41" s="87"/>
    </row>
    <row r="42" spans="1:15" ht="26">
      <c r="A42" s="66"/>
      <c r="B42" s="185">
        <v>9</v>
      </c>
      <c r="C42" s="101">
        <v>14</v>
      </c>
      <c r="D42" s="102">
        <v>9</v>
      </c>
      <c r="E42" s="102">
        <v>1</v>
      </c>
      <c r="G42" s="87"/>
      <c r="H42" s="87"/>
      <c r="I42" s="87"/>
      <c r="J42" s="87"/>
      <c r="K42" s="87"/>
      <c r="L42" s="87"/>
      <c r="M42" s="87"/>
      <c r="N42" s="87"/>
      <c r="O42" s="87"/>
    </row>
    <row r="43" spans="1:15" ht="29">
      <c r="A43" s="66"/>
      <c r="B43" s="183" t="s">
        <v>163</v>
      </c>
      <c r="C43" s="100">
        <v>14</v>
      </c>
      <c r="D43" s="28">
        <v>9</v>
      </c>
      <c r="E43" s="28">
        <v>1</v>
      </c>
      <c r="G43" s="87"/>
      <c r="H43" s="87"/>
      <c r="I43" s="87"/>
      <c r="J43" s="87"/>
      <c r="K43" s="87"/>
      <c r="L43" s="87"/>
      <c r="M43" s="87"/>
      <c r="N43" s="87"/>
      <c r="O43" s="87"/>
    </row>
    <row r="44" spans="1:15" ht="21">
      <c r="A44" s="66"/>
      <c r="B44" s="208" t="s">
        <v>171</v>
      </c>
      <c r="C44" s="100">
        <v>14</v>
      </c>
      <c r="D44" s="28">
        <v>9</v>
      </c>
      <c r="E44" s="28">
        <v>1</v>
      </c>
      <c r="G44" s="87"/>
      <c r="H44" s="87"/>
      <c r="I44" s="87"/>
      <c r="J44" s="87"/>
      <c r="K44" s="87"/>
      <c r="L44" s="87"/>
      <c r="M44" s="87"/>
      <c r="N44" s="87"/>
      <c r="O44" s="87"/>
    </row>
    <row r="45" spans="1:15" ht="24">
      <c r="A45" s="66"/>
      <c r="B45" s="192" t="s">
        <v>18</v>
      </c>
      <c r="C45" s="100">
        <v>14</v>
      </c>
      <c r="D45" s="28">
        <v>9</v>
      </c>
      <c r="E45" s="28">
        <v>1</v>
      </c>
      <c r="G45" s="87"/>
      <c r="H45" s="87"/>
      <c r="I45" s="87"/>
      <c r="J45" s="87"/>
      <c r="K45" s="87"/>
      <c r="L45" s="87"/>
      <c r="M45" s="87"/>
      <c r="N45" s="87"/>
      <c r="O45" s="87"/>
    </row>
    <row r="46" spans="1:15">
      <c r="A46" s="66"/>
      <c r="B46" s="189">
        <v>15</v>
      </c>
      <c r="C46" s="100">
        <v>15</v>
      </c>
      <c r="D46" s="28">
        <v>1</v>
      </c>
      <c r="E46" s="28">
        <v>1</v>
      </c>
      <c r="G46" s="87"/>
      <c r="H46" s="87"/>
      <c r="I46" s="87"/>
      <c r="J46" s="87"/>
      <c r="K46" s="87"/>
      <c r="L46" s="87"/>
      <c r="M46" s="87"/>
      <c r="N46" s="87"/>
      <c r="O46" s="87"/>
    </row>
    <row r="47" spans="1:15">
      <c r="A47" s="66"/>
      <c r="B47" s="185">
        <v>7</v>
      </c>
      <c r="C47" s="100">
        <v>15</v>
      </c>
      <c r="D47" s="28">
        <v>1</v>
      </c>
      <c r="E47" s="28">
        <v>1</v>
      </c>
      <c r="G47" s="87"/>
      <c r="H47" s="87"/>
      <c r="I47" s="87"/>
      <c r="J47" s="87"/>
      <c r="K47" s="87"/>
      <c r="L47" s="87"/>
      <c r="M47" s="87"/>
      <c r="N47" s="87"/>
      <c r="O47" s="87"/>
    </row>
    <row r="48" spans="1:15" ht="29">
      <c r="A48" s="66"/>
      <c r="B48" s="183" t="s">
        <v>105</v>
      </c>
      <c r="C48" s="100">
        <v>15</v>
      </c>
      <c r="D48" s="28">
        <v>1</v>
      </c>
      <c r="E48" s="28">
        <v>1</v>
      </c>
      <c r="G48" s="87"/>
      <c r="H48" s="87"/>
      <c r="I48" s="87"/>
      <c r="J48" s="87"/>
      <c r="K48" s="87"/>
      <c r="L48" s="87"/>
      <c r="M48" s="87"/>
      <c r="N48" s="87"/>
      <c r="O48" s="87"/>
    </row>
    <row r="49" spans="1:15" ht="21">
      <c r="A49" s="66"/>
      <c r="B49" s="208" t="s">
        <v>168</v>
      </c>
      <c r="C49" s="100">
        <v>15</v>
      </c>
      <c r="D49" s="28">
        <v>1</v>
      </c>
      <c r="E49" s="28">
        <v>1</v>
      </c>
      <c r="G49" s="87"/>
      <c r="H49" s="87"/>
      <c r="I49" s="87"/>
      <c r="J49" s="87"/>
      <c r="K49" s="87"/>
      <c r="L49" s="87"/>
      <c r="M49" s="87"/>
      <c r="N49" s="87"/>
      <c r="O49" s="87"/>
    </row>
    <row r="50" spans="1:15" ht="24">
      <c r="A50" s="66"/>
      <c r="B50" s="192" t="s">
        <v>1</v>
      </c>
      <c r="C50" s="100">
        <v>15</v>
      </c>
      <c r="D50" s="28">
        <v>1</v>
      </c>
      <c r="E50" s="28">
        <v>1</v>
      </c>
      <c r="G50" s="87"/>
      <c r="H50" s="87"/>
      <c r="I50" s="87"/>
      <c r="J50" s="87"/>
      <c r="K50" s="87"/>
      <c r="L50" s="87"/>
      <c r="M50" s="87"/>
      <c r="N50" s="87"/>
      <c r="O50" s="87"/>
    </row>
    <row r="51" spans="1:15">
      <c r="A51" s="66"/>
      <c r="B51" s="189">
        <v>16</v>
      </c>
      <c r="C51" s="100">
        <v>16</v>
      </c>
      <c r="D51" s="28">
        <v>3</v>
      </c>
      <c r="E51" s="28">
        <v>1</v>
      </c>
      <c r="G51" s="87"/>
      <c r="H51" s="87"/>
      <c r="I51" s="87"/>
      <c r="J51" s="87"/>
      <c r="K51" s="87"/>
      <c r="L51" s="87"/>
      <c r="M51" s="87"/>
      <c r="N51" s="87"/>
      <c r="O51" s="87"/>
    </row>
    <row r="52" spans="1:15">
      <c r="A52" s="66"/>
      <c r="B52" s="185">
        <v>6</v>
      </c>
      <c r="C52" s="100">
        <v>16</v>
      </c>
      <c r="D52" s="28">
        <v>3</v>
      </c>
      <c r="E52" s="28">
        <v>1</v>
      </c>
      <c r="G52" s="87"/>
      <c r="H52" s="87"/>
      <c r="I52" s="87"/>
      <c r="J52" s="87"/>
      <c r="K52" s="87"/>
      <c r="L52" s="87"/>
      <c r="M52" s="87"/>
      <c r="N52" s="87"/>
      <c r="O52" s="87"/>
    </row>
    <row r="53" spans="1:15" ht="29">
      <c r="A53" s="66"/>
      <c r="B53" s="183" t="s">
        <v>112</v>
      </c>
      <c r="C53" s="100">
        <v>16</v>
      </c>
      <c r="D53" s="28">
        <v>3</v>
      </c>
      <c r="E53" s="28">
        <v>1</v>
      </c>
      <c r="G53" s="87"/>
      <c r="H53" s="87"/>
      <c r="I53" s="87"/>
      <c r="J53" s="87"/>
      <c r="K53" s="87"/>
      <c r="L53" s="87"/>
      <c r="M53" s="87"/>
      <c r="N53" s="87"/>
      <c r="O53" s="87"/>
    </row>
    <row r="54" spans="1:15" ht="21">
      <c r="A54" s="66"/>
      <c r="B54" s="208" t="s">
        <v>170</v>
      </c>
      <c r="C54" s="100">
        <v>16</v>
      </c>
      <c r="D54" s="28">
        <v>3</v>
      </c>
      <c r="E54" s="28">
        <v>1</v>
      </c>
      <c r="G54" s="87"/>
      <c r="H54" s="87"/>
      <c r="I54" s="87"/>
      <c r="J54" s="87"/>
      <c r="K54" s="87"/>
      <c r="L54" s="87"/>
      <c r="M54" s="87"/>
      <c r="N54" s="87"/>
      <c r="O54" s="87"/>
    </row>
    <row r="55" spans="1:15" ht="24">
      <c r="A55" s="66"/>
      <c r="B55" s="192" t="s">
        <v>7</v>
      </c>
      <c r="C55" s="100">
        <v>16</v>
      </c>
      <c r="D55" s="28">
        <v>3</v>
      </c>
      <c r="E55" s="28">
        <v>1</v>
      </c>
      <c r="G55" s="87"/>
      <c r="H55" s="87"/>
      <c r="I55" s="87"/>
      <c r="J55" s="87"/>
      <c r="K55" s="87"/>
      <c r="L55" s="87"/>
      <c r="M55" s="87"/>
      <c r="N55" s="87"/>
      <c r="O55" s="87"/>
    </row>
    <row r="56" spans="1:15">
      <c r="A56" s="66"/>
      <c r="B56" s="189">
        <v>20</v>
      </c>
      <c r="C56" s="100">
        <v>20</v>
      </c>
      <c r="D56" s="28">
        <v>1</v>
      </c>
      <c r="E56" s="28">
        <v>1</v>
      </c>
      <c r="G56" s="87"/>
      <c r="H56" s="87"/>
      <c r="I56" s="87"/>
      <c r="J56" s="87"/>
      <c r="K56" s="87"/>
      <c r="L56" s="87"/>
      <c r="M56" s="87"/>
      <c r="N56" s="87"/>
      <c r="O56" s="87"/>
    </row>
    <row r="57" spans="1:15">
      <c r="A57" s="66"/>
      <c r="B57" s="185">
        <v>2</v>
      </c>
      <c r="C57" s="100">
        <v>20</v>
      </c>
      <c r="D57" s="28">
        <v>1</v>
      </c>
      <c r="E57" s="28">
        <v>1</v>
      </c>
      <c r="G57" s="87"/>
      <c r="H57" s="87"/>
      <c r="I57" s="87"/>
      <c r="J57" s="87"/>
      <c r="K57" s="87"/>
      <c r="L57" s="87"/>
      <c r="M57" s="87"/>
      <c r="N57" s="87"/>
      <c r="O57" s="87"/>
    </row>
    <row r="58" spans="1:15" ht="29">
      <c r="A58" s="66"/>
      <c r="B58" s="183" t="s">
        <v>94</v>
      </c>
      <c r="C58" s="100">
        <v>20</v>
      </c>
      <c r="D58" s="28">
        <v>1</v>
      </c>
      <c r="E58" s="28">
        <v>1</v>
      </c>
      <c r="G58" s="87"/>
      <c r="H58" s="87"/>
      <c r="I58" s="87"/>
      <c r="J58" s="87"/>
      <c r="K58" s="87"/>
      <c r="L58" s="87"/>
      <c r="M58" s="87"/>
      <c r="N58" s="87"/>
      <c r="O58" s="87"/>
    </row>
    <row r="59" spans="1:15" ht="21">
      <c r="A59" s="66"/>
      <c r="B59" s="208" t="s">
        <v>168</v>
      </c>
      <c r="C59" s="100">
        <v>20</v>
      </c>
      <c r="D59" s="28">
        <v>1</v>
      </c>
      <c r="E59" s="28">
        <v>1</v>
      </c>
      <c r="G59" s="87"/>
      <c r="H59" s="87"/>
      <c r="I59" s="87"/>
      <c r="J59" s="87"/>
      <c r="K59" s="87"/>
      <c r="L59" s="87"/>
      <c r="M59" s="87"/>
      <c r="N59" s="87"/>
      <c r="O59" s="87"/>
    </row>
    <row r="60" spans="1:15" ht="24">
      <c r="A60" s="66"/>
      <c r="B60" s="192" t="s">
        <v>7</v>
      </c>
      <c r="C60" s="100">
        <v>20</v>
      </c>
      <c r="D60" s="28">
        <v>1</v>
      </c>
      <c r="E60" s="28">
        <v>1</v>
      </c>
      <c r="G60" s="87"/>
      <c r="H60" s="87"/>
      <c r="I60" s="87"/>
      <c r="J60" s="87"/>
      <c r="K60" s="87"/>
      <c r="L60" s="87"/>
      <c r="M60" s="87"/>
      <c r="N60" s="87"/>
      <c r="O60" s="87"/>
    </row>
    <row r="61" spans="1:15">
      <c r="A61" s="66"/>
      <c r="B61" s="189">
        <v>21</v>
      </c>
      <c r="C61" s="100">
        <v>21</v>
      </c>
      <c r="D61" s="28">
        <v>0</v>
      </c>
      <c r="E61" s="28">
        <v>1</v>
      </c>
      <c r="G61" s="87"/>
      <c r="H61" s="87"/>
      <c r="I61" s="87"/>
      <c r="J61" s="87"/>
      <c r="K61" s="87"/>
      <c r="L61" s="87"/>
      <c r="M61" s="87"/>
      <c r="N61" s="87"/>
      <c r="O61" s="87"/>
    </row>
    <row r="62" spans="1:15">
      <c r="A62" s="66"/>
      <c r="B62" s="185">
        <v>0</v>
      </c>
      <c r="C62" s="100">
        <v>21</v>
      </c>
      <c r="D62" s="28">
        <v>0</v>
      </c>
      <c r="E62" s="28">
        <v>1</v>
      </c>
      <c r="G62" s="87"/>
      <c r="H62" s="87"/>
      <c r="I62" s="87"/>
      <c r="J62" s="87"/>
      <c r="K62" s="87"/>
      <c r="L62" s="87"/>
      <c r="M62" s="87"/>
      <c r="N62" s="87"/>
      <c r="O62" s="87"/>
    </row>
    <row r="63" spans="1:15" ht="29">
      <c r="A63" s="66"/>
      <c r="B63" s="183" t="s">
        <v>108</v>
      </c>
      <c r="C63" s="100">
        <v>21</v>
      </c>
      <c r="D63" s="28">
        <v>0</v>
      </c>
      <c r="E63" s="28">
        <v>1</v>
      </c>
      <c r="G63" s="87"/>
      <c r="H63" s="87"/>
      <c r="I63" s="87"/>
      <c r="J63" s="87"/>
      <c r="K63" s="87"/>
      <c r="L63" s="87"/>
      <c r="M63" s="87"/>
      <c r="N63" s="87"/>
      <c r="O63" s="87"/>
    </row>
    <row r="64" spans="1:15" ht="21">
      <c r="A64" s="66"/>
      <c r="B64" s="208" t="s">
        <v>169</v>
      </c>
      <c r="C64" s="100">
        <v>21</v>
      </c>
      <c r="D64" s="28">
        <v>0</v>
      </c>
      <c r="E64" s="28">
        <v>1</v>
      </c>
      <c r="G64" s="87"/>
      <c r="H64" s="87"/>
      <c r="I64" s="87"/>
      <c r="J64" s="87"/>
      <c r="K64" s="87"/>
      <c r="L64" s="87"/>
      <c r="M64" s="87"/>
      <c r="N64" s="87"/>
      <c r="O64" s="87"/>
    </row>
    <row r="65" spans="1:15" ht="24">
      <c r="A65" s="66"/>
      <c r="B65" s="192" t="s">
        <v>2</v>
      </c>
      <c r="C65" s="100">
        <v>21</v>
      </c>
      <c r="D65" s="28">
        <v>0</v>
      </c>
      <c r="E65" s="28">
        <v>1</v>
      </c>
      <c r="G65" s="87"/>
      <c r="H65" s="87"/>
      <c r="I65" s="87"/>
      <c r="J65" s="87"/>
      <c r="K65" s="87"/>
      <c r="L65" s="87"/>
      <c r="M65" s="87"/>
      <c r="N65" s="87"/>
      <c r="O65" s="87"/>
    </row>
    <row r="66" spans="1:15">
      <c r="A66" s="66"/>
      <c r="B66" s="189">
        <v>6</v>
      </c>
      <c r="C66" s="100">
        <v>6</v>
      </c>
      <c r="D66" s="28">
        <v>11</v>
      </c>
      <c r="E66" s="28">
        <v>1</v>
      </c>
      <c r="G66" s="87"/>
      <c r="H66" s="87"/>
      <c r="I66" s="87"/>
      <c r="J66" s="87"/>
      <c r="K66" s="87"/>
      <c r="L66" s="87"/>
      <c r="M66" s="87"/>
      <c r="N66" s="87"/>
      <c r="O66" s="87"/>
    </row>
    <row r="67" spans="1:15" ht="26">
      <c r="A67" s="66"/>
      <c r="B67" s="190">
        <v>44</v>
      </c>
      <c r="C67" s="104">
        <v>6</v>
      </c>
      <c r="D67" s="104">
        <v>11</v>
      </c>
      <c r="E67" s="104">
        <v>1</v>
      </c>
      <c r="G67" s="87"/>
      <c r="H67" s="87"/>
      <c r="I67" s="87"/>
      <c r="J67" s="87"/>
      <c r="K67" s="87"/>
      <c r="L67" s="87"/>
      <c r="M67" s="87"/>
      <c r="N67" s="87"/>
      <c r="O67" s="87"/>
    </row>
    <row r="68" spans="1:15" ht="30">
      <c r="A68" s="66"/>
      <c r="B68" s="191" t="s">
        <v>97</v>
      </c>
      <c r="C68" s="104">
        <v>6</v>
      </c>
      <c r="D68" s="104">
        <v>11</v>
      </c>
      <c r="E68" s="104">
        <v>1</v>
      </c>
      <c r="G68" s="87"/>
      <c r="H68" s="87"/>
      <c r="I68" s="87"/>
      <c r="J68" s="87"/>
      <c r="K68" s="87"/>
      <c r="L68" s="87"/>
      <c r="M68" s="87"/>
      <c r="N68" s="87"/>
      <c r="O68" s="87"/>
    </row>
    <row r="69" spans="1:15" ht="21">
      <c r="A69" s="66"/>
      <c r="B69" s="208" t="s">
        <v>172</v>
      </c>
      <c r="C69" s="100">
        <v>6</v>
      </c>
      <c r="D69" s="28">
        <v>11</v>
      </c>
      <c r="E69" s="28">
        <v>1</v>
      </c>
      <c r="G69" s="87"/>
      <c r="H69" s="87"/>
      <c r="I69" s="87"/>
      <c r="J69" s="87"/>
      <c r="K69" s="87"/>
      <c r="L69" s="87"/>
      <c r="M69" s="87"/>
      <c r="N69" s="87"/>
      <c r="O69" s="87"/>
    </row>
    <row r="70" spans="1:15" ht="24">
      <c r="A70" s="66"/>
      <c r="B70" s="192" t="s">
        <v>4</v>
      </c>
      <c r="C70" s="100">
        <v>6</v>
      </c>
      <c r="D70" s="28">
        <v>11</v>
      </c>
      <c r="E70" s="28">
        <v>1</v>
      </c>
      <c r="G70" s="87"/>
      <c r="H70" s="87"/>
      <c r="I70" s="87"/>
      <c r="J70" s="87"/>
      <c r="K70" s="87"/>
      <c r="L70" s="87"/>
      <c r="M70" s="87"/>
      <c r="N70" s="87"/>
      <c r="O70" s="87"/>
    </row>
    <row r="71" spans="1:15">
      <c r="A71" s="66"/>
      <c r="B71" s="189">
        <v>17</v>
      </c>
      <c r="C71" s="100">
        <v>17</v>
      </c>
      <c r="D71" s="28">
        <v>1</v>
      </c>
      <c r="E71" s="28">
        <v>1</v>
      </c>
      <c r="G71" s="87"/>
      <c r="H71" s="87"/>
      <c r="I71" s="87"/>
      <c r="J71" s="87"/>
      <c r="K71" s="87"/>
      <c r="L71" s="87"/>
      <c r="M71" s="87"/>
      <c r="N71" s="87"/>
      <c r="O71" s="87"/>
    </row>
    <row r="72" spans="1:15" ht="26">
      <c r="A72" s="66"/>
      <c r="B72" s="185">
        <v>5</v>
      </c>
      <c r="C72" s="101">
        <v>17</v>
      </c>
      <c r="D72" s="102">
        <v>1</v>
      </c>
      <c r="E72" s="102">
        <v>1</v>
      </c>
      <c r="G72" s="87"/>
      <c r="H72" s="87"/>
      <c r="I72" s="87"/>
      <c r="J72" s="87"/>
      <c r="K72" s="87"/>
      <c r="L72" s="87"/>
      <c r="M72" s="87"/>
      <c r="N72" s="87"/>
      <c r="O72" s="87"/>
    </row>
    <row r="73" spans="1:15" ht="29">
      <c r="A73" s="66"/>
      <c r="B73" s="183" t="s">
        <v>151</v>
      </c>
      <c r="C73" s="100">
        <v>17</v>
      </c>
      <c r="D73" s="28">
        <v>1</v>
      </c>
      <c r="E73" s="28">
        <v>1</v>
      </c>
      <c r="G73" s="87"/>
      <c r="H73" s="87"/>
      <c r="I73" s="87"/>
      <c r="J73" s="87"/>
      <c r="K73" s="87"/>
      <c r="L73" s="87"/>
      <c r="M73" s="87"/>
      <c r="N73" s="87"/>
      <c r="O73" s="87"/>
    </row>
    <row r="74" spans="1:15" ht="21">
      <c r="A74" s="66"/>
      <c r="B74" s="208" t="s">
        <v>168</v>
      </c>
      <c r="C74" s="100">
        <v>17</v>
      </c>
      <c r="D74" s="28">
        <v>1</v>
      </c>
      <c r="E74" s="28">
        <v>1</v>
      </c>
      <c r="G74" s="87"/>
      <c r="H74" s="87"/>
      <c r="I74" s="87"/>
      <c r="J74" s="87"/>
      <c r="K74" s="87"/>
      <c r="L74" s="87"/>
      <c r="M74" s="87"/>
      <c r="N74" s="87"/>
      <c r="O74" s="87"/>
    </row>
    <row r="75" spans="1:15" ht="24">
      <c r="A75" s="66"/>
      <c r="B75" s="192" t="s">
        <v>2</v>
      </c>
      <c r="C75" s="100">
        <v>17</v>
      </c>
      <c r="D75" s="28">
        <v>1</v>
      </c>
      <c r="E75" s="28">
        <v>1</v>
      </c>
      <c r="G75" s="87"/>
      <c r="H75" s="87"/>
      <c r="I75" s="87"/>
      <c r="J75" s="87"/>
      <c r="K75" s="87"/>
      <c r="L75" s="87"/>
      <c r="M75" s="87"/>
      <c r="N75" s="87"/>
      <c r="O75" s="87"/>
    </row>
    <row r="76" spans="1:15">
      <c r="A76" s="66"/>
      <c r="B76" s="189">
        <v>18</v>
      </c>
      <c r="C76" s="100">
        <v>36</v>
      </c>
      <c r="D76" s="28">
        <v>2</v>
      </c>
      <c r="E76" s="28">
        <v>2</v>
      </c>
      <c r="G76" s="87"/>
      <c r="H76" s="87"/>
      <c r="I76" s="87"/>
      <c r="J76" s="87"/>
      <c r="K76" s="87"/>
      <c r="L76" s="87"/>
      <c r="M76" s="87"/>
      <c r="N76" s="87"/>
      <c r="O76" s="87"/>
    </row>
    <row r="77" spans="1:15">
      <c r="A77" s="66"/>
      <c r="B77" s="185">
        <v>3</v>
      </c>
      <c r="C77" s="100">
        <v>36</v>
      </c>
      <c r="D77" s="28">
        <v>2</v>
      </c>
      <c r="E77" s="28">
        <v>2</v>
      </c>
      <c r="G77" s="87"/>
      <c r="H77" s="87"/>
      <c r="I77" s="87"/>
      <c r="J77" s="87"/>
      <c r="K77" s="87"/>
      <c r="L77" s="87"/>
      <c r="M77" s="87"/>
      <c r="N77" s="87"/>
      <c r="O77" s="87"/>
    </row>
    <row r="78" spans="1:15" ht="29">
      <c r="A78" s="66"/>
      <c r="B78" s="183" t="s">
        <v>92</v>
      </c>
      <c r="C78" s="100">
        <v>18</v>
      </c>
      <c r="D78" s="28">
        <v>1</v>
      </c>
      <c r="E78" s="28">
        <v>1</v>
      </c>
      <c r="F78" s="87"/>
      <c r="G78" s="87"/>
      <c r="H78" s="87"/>
      <c r="I78" s="87"/>
      <c r="J78" s="87"/>
      <c r="K78" s="87"/>
      <c r="L78" s="87"/>
      <c r="M78" s="87"/>
      <c r="N78" s="87"/>
      <c r="O78" s="87"/>
    </row>
    <row r="79" spans="1:15" ht="21">
      <c r="A79" s="66"/>
      <c r="B79" s="208" t="s">
        <v>168</v>
      </c>
      <c r="C79" s="100">
        <v>18</v>
      </c>
      <c r="D79" s="28">
        <v>1</v>
      </c>
      <c r="E79" s="28">
        <v>1</v>
      </c>
      <c r="F79" s="87"/>
      <c r="G79" s="87"/>
      <c r="H79" s="87"/>
      <c r="I79" s="87"/>
      <c r="J79" s="87"/>
      <c r="K79" s="87"/>
      <c r="L79" s="87"/>
      <c r="M79" s="87"/>
      <c r="N79" s="87"/>
      <c r="O79" s="87"/>
    </row>
    <row r="80" spans="1:15" ht="24">
      <c r="A80" s="66"/>
      <c r="B80" s="192" t="s">
        <v>6</v>
      </c>
      <c r="C80" s="100">
        <v>18</v>
      </c>
      <c r="D80" s="28">
        <v>1</v>
      </c>
      <c r="E80" s="28">
        <v>1</v>
      </c>
      <c r="F80" s="87"/>
      <c r="G80" s="87"/>
      <c r="H80" s="87"/>
      <c r="I80" s="87"/>
      <c r="J80" s="87"/>
      <c r="K80" s="87"/>
      <c r="L80" s="87"/>
      <c r="M80" s="87"/>
      <c r="N80" s="87"/>
      <c r="O80" s="87"/>
    </row>
    <row r="81" spans="1:15" ht="29">
      <c r="A81" s="66"/>
      <c r="B81" s="183" t="s">
        <v>104</v>
      </c>
      <c r="C81" s="100">
        <v>18</v>
      </c>
      <c r="D81" s="28">
        <v>1</v>
      </c>
      <c r="E81" s="28">
        <v>1</v>
      </c>
      <c r="F81" s="87"/>
      <c r="G81" s="87"/>
      <c r="H81" s="87"/>
      <c r="I81" s="87"/>
      <c r="J81" s="87"/>
      <c r="K81" s="87"/>
      <c r="L81" s="87"/>
      <c r="M81" s="87"/>
      <c r="N81" s="87"/>
      <c r="O81" s="87"/>
    </row>
    <row r="82" spans="1:15" ht="21">
      <c r="A82" s="66"/>
      <c r="B82" s="208" t="s">
        <v>168</v>
      </c>
      <c r="C82" s="100">
        <v>18</v>
      </c>
      <c r="D82" s="28">
        <v>1</v>
      </c>
      <c r="E82" s="28">
        <v>1</v>
      </c>
      <c r="F82" s="87"/>
      <c r="G82" s="87"/>
      <c r="H82" s="87"/>
      <c r="I82" s="87"/>
      <c r="J82" s="87"/>
      <c r="K82" s="87"/>
      <c r="L82" s="87"/>
      <c r="M82" s="87"/>
      <c r="N82" s="87"/>
      <c r="O82" s="87"/>
    </row>
    <row r="83" spans="1:15" ht="24">
      <c r="B83" s="192" t="s">
        <v>6</v>
      </c>
      <c r="C83" s="100">
        <v>18</v>
      </c>
      <c r="D83" s="28">
        <v>1</v>
      </c>
      <c r="E83" s="28">
        <v>1</v>
      </c>
    </row>
    <row r="84" spans="1:15">
      <c r="B84" s="189">
        <v>7</v>
      </c>
      <c r="C84" s="100">
        <v>21</v>
      </c>
      <c r="D84" s="28">
        <v>21</v>
      </c>
      <c r="E84" s="28">
        <v>3</v>
      </c>
    </row>
    <row r="85" spans="1:15">
      <c r="B85" s="185">
        <v>27</v>
      </c>
      <c r="C85" s="100">
        <v>21</v>
      </c>
      <c r="D85" s="28">
        <v>21</v>
      </c>
      <c r="E85" s="28">
        <v>3</v>
      </c>
    </row>
    <row r="86" spans="1:15" ht="29">
      <c r="B86" s="183" t="s">
        <v>102</v>
      </c>
      <c r="C86" s="100">
        <v>7</v>
      </c>
      <c r="D86" s="28">
        <v>3</v>
      </c>
      <c r="E86" s="28">
        <v>1</v>
      </c>
    </row>
    <row r="87" spans="1:15" ht="21">
      <c r="B87" s="208" t="s">
        <v>170</v>
      </c>
      <c r="C87" s="100">
        <v>7</v>
      </c>
      <c r="D87" s="28">
        <v>3</v>
      </c>
      <c r="E87" s="28">
        <v>1</v>
      </c>
    </row>
    <row r="88" spans="1:15" ht="24">
      <c r="B88" s="192" t="s">
        <v>5</v>
      </c>
      <c r="C88" s="100">
        <v>7</v>
      </c>
      <c r="D88" s="28">
        <v>3</v>
      </c>
      <c r="E88" s="28">
        <v>1</v>
      </c>
    </row>
    <row r="89" spans="1:15" ht="29">
      <c r="B89" s="183" t="s">
        <v>109</v>
      </c>
      <c r="C89" s="100">
        <v>7</v>
      </c>
      <c r="D89" s="28">
        <v>9</v>
      </c>
      <c r="E89" s="28">
        <v>1</v>
      </c>
    </row>
    <row r="90" spans="1:15" ht="21">
      <c r="B90" s="208" t="s">
        <v>171</v>
      </c>
      <c r="C90" s="100">
        <v>7</v>
      </c>
      <c r="D90" s="28">
        <v>9</v>
      </c>
      <c r="E90" s="28">
        <v>1</v>
      </c>
    </row>
    <row r="91" spans="1:15" ht="24">
      <c r="B91" s="192" t="s">
        <v>6</v>
      </c>
      <c r="C91" s="100">
        <v>7</v>
      </c>
      <c r="D91" s="28">
        <v>9</v>
      </c>
      <c r="E91" s="28">
        <v>1</v>
      </c>
    </row>
    <row r="92" spans="1:15" ht="29">
      <c r="B92" s="183" t="s">
        <v>107</v>
      </c>
      <c r="C92" s="100">
        <v>7</v>
      </c>
      <c r="D92" s="28">
        <v>9</v>
      </c>
      <c r="E92" s="28">
        <v>1</v>
      </c>
    </row>
    <row r="93" spans="1:15" ht="21">
      <c r="B93" s="208" t="s">
        <v>171</v>
      </c>
      <c r="C93" s="100">
        <v>7</v>
      </c>
      <c r="D93" s="28">
        <v>9</v>
      </c>
      <c r="E93" s="28">
        <v>1</v>
      </c>
    </row>
    <row r="94" spans="1:15" ht="24">
      <c r="B94" s="192" t="s">
        <v>6</v>
      </c>
      <c r="C94" s="100">
        <v>7</v>
      </c>
      <c r="D94" s="28">
        <v>9</v>
      </c>
      <c r="E94" s="28">
        <v>1</v>
      </c>
    </row>
    <row r="95" spans="1:15">
      <c r="B95" s="189">
        <v>12</v>
      </c>
      <c r="C95" s="100">
        <v>12</v>
      </c>
      <c r="D95" s="28">
        <v>6</v>
      </c>
      <c r="E95" s="28">
        <v>1</v>
      </c>
    </row>
    <row r="96" spans="1:15" ht="26">
      <c r="B96" s="185">
        <v>12</v>
      </c>
      <c r="C96" s="104">
        <v>12</v>
      </c>
      <c r="D96" s="104">
        <v>6</v>
      </c>
      <c r="E96" s="104">
        <v>1</v>
      </c>
    </row>
    <row r="97" spans="2:5" ht="30">
      <c r="B97" s="184" t="s">
        <v>81</v>
      </c>
      <c r="C97" s="104">
        <v>12</v>
      </c>
      <c r="D97" s="104">
        <v>6</v>
      </c>
      <c r="E97" s="104">
        <v>1</v>
      </c>
    </row>
    <row r="98" spans="2:5" ht="21">
      <c r="B98" s="208" t="s">
        <v>173</v>
      </c>
      <c r="C98" s="100">
        <v>12</v>
      </c>
      <c r="D98" s="28">
        <v>6</v>
      </c>
      <c r="E98" s="28">
        <v>1</v>
      </c>
    </row>
    <row r="99" spans="2:5" ht="24">
      <c r="B99" s="192" t="s">
        <v>7</v>
      </c>
      <c r="C99" s="100">
        <v>12</v>
      </c>
      <c r="D99" s="28">
        <v>6</v>
      </c>
      <c r="E99" s="28">
        <v>1</v>
      </c>
    </row>
    <row r="100" spans="2:5" ht="17">
      <c r="B100" s="190" t="s">
        <v>26</v>
      </c>
      <c r="C100" s="100">
        <v>225</v>
      </c>
      <c r="D100" s="28">
        <v>122</v>
      </c>
      <c r="E100" s="28">
        <v>21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30"/>
  <sheetViews>
    <sheetView workbookViewId="0">
      <selection activeCell="B18" sqref="B18"/>
    </sheetView>
  </sheetViews>
  <sheetFormatPr baseColWidth="10" defaultColWidth="10.6640625" defaultRowHeight="16"/>
  <cols>
    <col min="1" max="1" width="20.6640625" style="35" customWidth="1"/>
    <col min="2" max="2" width="10.6640625" style="35"/>
    <col min="3" max="17" width="14.5" style="35" bestFit="1" customWidth="1"/>
    <col min="18" max="18" width="18.83203125" style="35" customWidth="1"/>
    <col min="19" max="24" width="14.5" style="35" bestFit="1" customWidth="1"/>
    <col min="25" max="16384" width="10.6640625" style="35"/>
  </cols>
  <sheetData>
    <row r="1" spans="1:24" s="37" customFormat="1" ht="34">
      <c r="A1" s="39" t="s">
        <v>69</v>
      </c>
      <c r="B1" s="39" t="s">
        <v>68</v>
      </c>
      <c r="C1" s="40" t="s">
        <v>100</v>
      </c>
      <c r="D1" s="40" t="s">
        <v>9</v>
      </c>
      <c r="E1" s="40" t="s">
        <v>11</v>
      </c>
      <c r="F1" s="40" t="s">
        <v>31</v>
      </c>
      <c r="G1" s="40" t="s">
        <v>32</v>
      </c>
      <c r="H1" s="40" t="s">
        <v>35</v>
      </c>
      <c r="I1" s="40" t="s">
        <v>37</v>
      </c>
      <c r="J1" s="40" t="s">
        <v>38</v>
      </c>
      <c r="K1" s="40" t="s">
        <v>12</v>
      </c>
      <c r="L1" s="40" t="s">
        <v>13</v>
      </c>
      <c r="M1" s="40" t="s">
        <v>25</v>
      </c>
      <c r="N1" s="40" t="s">
        <v>41</v>
      </c>
      <c r="O1" s="40" t="s">
        <v>51</v>
      </c>
      <c r="P1" s="40" t="s">
        <v>42</v>
      </c>
      <c r="Q1" s="40" t="s">
        <v>43</v>
      </c>
      <c r="R1" s="40" t="s">
        <v>44</v>
      </c>
      <c r="S1" s="40" t="s">
        <v>45</v>
      </c>
      <c r="T1" s="40" t="s">
        <v>46</v>
      </c>
      <c r="U1" s="40" t="s">
        <v>47</v>
      </c>
      <c r="V1" s="40" t="s">
        <v>48</v>
      </c>
      <c r="W1" s="40" t="s">
        <v>49</v>
      </c>
      <c r="X1" s="40" t="s">
        <v>50</v>
      </c>
    </row>
    <row r="2" spans="1:24">
      <c r="A2" s="34" t="s">
        <v>18</v>
      </c>
      <c r="B2" s="36">
        <v>1</v>
      </c>
      <c r="C2" s="34" t="s">
        <v>18</v>
      </c>
      <c r="D2" s="35" t="s">
        <v>169</v>
      </c>
      <c r="E2" s="34" t="s">
        <v>18</v>
      </c>
      <c r="F2" s="34" t="s">
        <v>18</v>
      </c>
      <c r="G2" s="34" t="s">
        <v>18</v>
      </c>
      <c r="H2" s="34" t="s">
        <v>18</v>
      </c>
      <c r="I2" s="34" t="s">
        <v>18</v>
      </c>
      <c r="J2" s="34" t="s">
        <v>18</v>
      </c>
      <c r="K2" s="34" t="s">
        <v>63</v>
      </c>
      <c r="L2" s="34" t="s">
        <v>18</v>
      </c>
      <c r="M2" s="34" t="s">
        <v>18</v>
      </c>
      <c r="N2" s="34" t="s">
        <v>18</v>
      </c>
      <c r="O2" s="34" t="s">
        <v>18</v>
      </c>
      <c r="P2" s="34" t="s">
        <v>18</v>
      </c>
      <c r="Q2" s="34" t="s">
        <v>18</v>
      </c>
      <c r="R2" s="34" t="s">
        <v>73</v>
      </c>
      <c r="S2" s="34" t="s">
        <v>18</v>
      </c>
      <c r="T2" s="34" t="s">
        <v>18</v>
      </c>
      <c r="U2" s="34" t="s">
        <v>18</v>
      </c>
      <c r="V2" s="34" t="s">
        <v>18</v>
      </c>
      <c r="W2" s="34" t="s">
        <v>18</v>
      </c>
      <c r="X2" s="34" t="s">
        <v>18</v>
      </c>
    </row>
    <row r="3" spans="1:24">
      <c r="A3" s="34" t="s">
        <v>7</v>
      </c>
      <c r="B3" s="36">
        <v>2</v>
      </c>
      <c r="C3" s="34" t="s">
        <v>7</v>
      </c>
      <c r="D3" s="34" t="s">
        <v>168</v>
      </c>
      <c r="E3" s="34" t="s">
        <v>6</v>
      </c>
      <c r="F3" s="34" t="s">
        <v>7</v>
      </c>
      <c r="G3" s="34" t="s">
        <v>16</v>
      </c>
      <c r="H3" s="34" t="s">
        <v>6</v>
      </c>
      <c r="I3" s="34" t="s">
        <v>7</v>
      </c>
      <c r="J3" s="34" t="s">
        <v>16</v>
      </c>
      <c r="K3" s="34" t="s">
        <v>64</v>
      </c>
      <c r="L3" s="34" t="s">
        <v>7</v>
      </c>
      <c r="M3" s="34" t="s">
        <v>16</v>
      </c>
      <c r="N3" s="34" t="s">
        <v>6</v>
      </c>
      <c r="O3" s="34" t="s">
        <v>7</v>
      </c>
      <c r="P3" s="34" t="s">
        <v>16</v>
      </c>
      <c r="Q3" s="34" t="s">
        <v>6</v>
      </c>
      <c r="R3" s="34" t="s">
        <v>75</v>
      </c>
      <c r="S3" s="34" t="s">
        <v>16</v>
      </c>
      <c r="T3" s="34" t="s">
        <v>6</v>
      </c>
      <c r="U3" s="34" t="s">
        <v>7</v>
      </c>
      <c r="V3" s="34" t="s">
        <v>16</v>
      </c>
      <c r="W3" s="34" t="s">
        <v>6</v>
      </c>
      <c r="X3" s="34" t="s">
        <v>7</v>
      </c>
    </row>
    <row r="4" spans="1:24">
      <c r="A4" s="34" t="s">
        <v>6</v>
      </c>
      <c r="B4" s="36">
        <v>3</v>
      </c>
      <c r="C4" s="34" t="s">
        <v>6</v>
      </c>
      <c r="D4" s="34" t="s">
        <v>170</v>
      </c>
      <c r="E4" s="34" t="s">
        <v>2</v>
      </c>
      <c r="F4" s="34" t="s">
        <v>6</v>
      </c>
      <c r="G4" s="34" t="s">
        <v>17</v>
      </c>
      <c r="H4" s="34" t="s">
        <v>2</v>
      </c>
      <c r="I4" s="34" t="s">
        <v>6</v>
      </c>
      <c r="J4" s="34" t="s">
        <v>17</v>
      </c>
      <c r="K4" s="34" t="s">
        <v>65</v>
      </c>
      <c r="L4" s="34" t="s">
        <v>6</v>
      </c>
      <c r="M4" s="34" t="s">
        <v>17</v>
      </c>
      <c r="N4" s="34" t="s">
        <v>2</v>
      </c>
      <c r="O4" s="34" t="s">
        <v>6</v>
      </c>
      <c r="P4" s="34" t="s">
        <v>17</v>
      </c>
      <c r="Q4" s="34" t="s">
        <v>2</v>
      </c>
      <c r="R4" s="34" t="s">
        <v>76</v>
      </c>
      <c r="S4" s="34" t="s">
        <v>17</v>
      </c>
      <c r="T4" s="34" t="s">
        <v>2</v>
      </c>
      <c r="U4" s="34" t="s">
        <v>6</v>
      </c>
      <c r="V4" s="34" t="s">
        <v>17</v>
      </c>
      <c r="W4" s="34" t="s">
        <v>2</v>
      </c>
      <c r="X4" s="34" t="s">
        <v>6</v>
      </c>
    </row>
    <row r="5" spans="1:24">
      <c r="A5" s="34" t="s">
        <v>4</v>
      </c>
      <c r="B5" s="36">
        <v>4</v>
      </c>
      <c r="C5" s="34" t="s">
        <v>4</v>
      </c>
      <c r="D5" s="34" t="s">
        <v>173</v>
      </c>
      <c r="E5" s="34" t="s">
        <v>16</v>
      </c>
      <c r="F5" s="34" t="s">
        <v>4</v>
      </c>
      <c r="G5" s="34"/>
      <c r="H5" s="34" t="s">
        <v>16</v>
      </c>
      <c r="I5" s="34" t="s">
        <v>4</v>
      </c>
      <c r="J5" s="34"/>
      <c r="K5" s="34" t="s">
        <v>66</v>
      </c>
      <c r="L5" s="34" t="s">
        <v>4</v>
      </c>
      <c r="M5" s="34"/>
      <c r="N5" s="34" t="s">
        <v>16</v>
      </c>
      <c r="O5" s="34" t="s">
        <v>4</v>
      </c>
      <c r="P5" s="34"/>
      <c r="Q5" s="34" t="s">
        <v>16</v>
      </c>
      <c r="R5" s="34" t="s">
        <v>79</v>
      </c>
      <c r="S5" s="34"/>
      <c r="T5" s="34" t="s">
        <v>16</v>
      </c>
      <c r="U5" s="34" t="s">
        <v>4</v>
      </c>
      <c r="V5" s="34"/>
      <c r="W5" s="34" t="s">
        <v>16</v>
      </c>
      <c r="X5" s="34" t="s">
        <v>4</v>
      </c>
    </row>
    <row r="6" spans="1:24">
      <c r="A6" s="34" t="s">
        <v>2</v>
      </c>
      <c r="B6" s="36">
        <v>5</v>
      </c>
      <c r="C6" s="34" t="s">
        <v>2</v>
      </c>
      <c r="D6" s="34" t="s">
        <v>171</v>
      </c>
      <c r="E6" s="34" t="s">
        <v>1</v>
      </c>
      <c r="F6" s="34" t="s">
        <v>2</v>
      </c>
      <c r="G6" s="34"/>
      <c r="H6" s="34" t="s">
        <v>1</v>
      </c>
      <c r="I6" s="34" t="s">
        <v>2</v>
      </c>
      <c r="J6" s="34"/>
      <c r="K6" s="34" t="s">
        <v>67</v>
      </c>
      <c r="L6" s="34" t="s">
        <v>2</v>
      </c>
      <c r="M6" s="34"/>
      <c r="N6" s="34" t="s">
        <v>1</v>
      </c>
      <c r="O6" s="34" t="s">
        <v>2</v>
      </c>
      <c r="P6" s="34"/>
      <c r="Q6" s="34" t="s">
        <v>1</v>
      </c>
      <c r="R6" s="34" t="s">
        <v>78</v>
      </c>
      <c r="S6" s="34"/>
      <c r="T6" s="34" t="s">
        <v>1</v>
      </c>
      <c r="U6" s="34" t="s">
        <v>2</v>
      </c>
      <c r="V6" s="34"/>
      <c r="W6" s="34" t="s">
        <v>1</v>
      </c>
      <c r="X6" s="34" t="s">
        <v>2</v>
      </c>
    </row>
    <row r="7" spans="1:24">
      <c r="A7" s="34" t="s">
        <v>16</v>
      </c>
      <c r="B7" s="36">
        <v>6</v>
      </c>
      <c r="C7" s="34" t="s">
        <v>16</v>
      </c>
      <c r="D7" s="34" t="s">
        <v>172</v>
      </c>
      <c r="E7" s="34" t="s">
        <v>5</v>
      </c>
      <c r="F7" s="34" t="s">
        <v>16</v>
      </c>
      <c r="H7" s="34" t="s">
        <v>5</v>
      </c>
      <c r="I7" s="34" t="s">
        <v>16</v>
      </c>
      <c r="K7" s="34"/>
      <c r="L7" s="34" t="s">
        <v>16</v>
      </c>
      <c r="N7" s="34" t="s">
        <v>5</v>
      </c>
      <c r="O7" s="34" t="s">
        <v>16</v>
      </c>
      <c r="Q7" s="34" t="s">
        <v>5</v>
      </c>
      <c r="R7" s="34" t="s">
        <v>77</v>
      </c>
      <c r="T7" s="34" t="s">
        <v>5</v>
      </c>
      <c r="U7" s="34" t="s">
        <v>16</v>
      </c>
      <c r="W7" s="34" t="s">
        <v>5</v>
      </c>
      <c r="X7" s="34" t="s">
        <v>16</v>
      </c>
    </row>
    <row r="8" spans="1:24">
      <c r="A8" s="34" t="s">
        <v>1</v>
      </c>
      <c r="B8" s="36">
        <v>7</v>
      </c>
      <c r="C8" s="34" t="s">
        <v>1</v>
      </c>
      <c r="D8" s="34"/>
      <c r="E8" s="34" t="s">
        <v>17</v>
      </c>
      <c r="F8" s="34" t="s">
        <v>1</v>
      </c>
      <c r="G8" s="34"/>
      <c r="H8" s="34" t="s">
        <v>17</v>
      </c>
      <c r="I8" s="34" t="s">
        <v>1</v>
      </c>
      <c r="J8" s="34"/>
      <c r="K8" s="34"/>
      <c r="L8" s="34" t="s">
        <v>1</v>
      </c>
      <c r="M8" s="34"/>
      <c r="N8" s="34" t="s">
        <v>17</v>
      </c>
      <c r="O8" s="34" t="s">
        <v>1</v>
      </c>
      <c r="P8" s="34"/>
      <c r="Q8" s="34" t="s">
        <v>17</v>
      </c>
      <c r="R8" s="34" t="s">
        <v>74</v>
      </c>
      <c r="S8" s="34"/>
      <c r="T8" s="34" t="s">
        <v>17</v>
      </c>
      <c r="U8" s="34" t="s">
        <v>1</v>
      </c>
      <c r="V8" s="34"/>
      <c r="W8" s="34" t="s">
        <v>17</v>
      </c>
      <c r="X8" s="34" t="s">
        <v>1</v>
      </c>
    </row>
    <row r="9" spans="1:24">
      <c r="A9" s="34" t="s">
        <v>3</v>
      </c>
      <c r="B9" s="36">
        <v>8</v>
      </c>
      <c r="C9" s="34" t="s">
        <v>3</v>
      </c>
      <c r="D9" s="34"/>
      <c r="E9" s="34"/>
      <c r="F9" s="34" t="s">
        <v>3</v>
      </c>
      <c r="G9" s="34"/>
      <c r="H9" s="34"/>
      <c r="I9" s="34" t="s">
        <v>3</v>
      </c>
      <c r="J9" s="34"/>
      <c r="K9" s="34"/>
      <c r="L9" s="34" t="s">
        <v>3</v>
      </c>
      <c r="M9" s="34"/>
      <c r="N9" s="34"/>
      <c r="O9" s="34" t="s">
        <v>3</v>
      </c>
      <c r="P9" s="34"/>
      <c r="Q9" s="34"/>
      <c r="S9" s="34"/>
      <c r="T9" s="34"/>
      <c r="U9" s="34" t="s">
        <v>3</v>
      </c>
      <c r="V9" s="34"/>
      <c r="W9" s="34"/>
      <c r="X9" s="34" t="s">
        <v>3</v>
      </c>
    </row>
    <row r="10" spans="1:24">
      <c r="A10" s="34" t="s">
        <v>5</v>
      </c>
      <c r="B10" s="36">
        <v>9</v>
      </c>
      <c r="C10" s="34" t="s">
        <v>5</v>
      </c>
      <c r="D10" s="34"/>
      <c r="E10" s="34"/>
      <c r="F10" s="34" t="s">
        <v>5</v>
      </c>
      <c r="G10" s="34"/>
      <c r="H10" s="34"/>
      <c r="I10" s="34" t="s">
        <v>5</v>
      </c>
      <c r="J10" s="34"/>
      <c r="K10" s="34"/>
      <c r="L10" s="34" t="s">
        <v>5</v>
      </c>
      <c r="M10" s="34"/>
      <c r="N10" s="34"/>
      <c r="O10" s="34" t="s">
        <v>5</v>
      </c>
      <c r="P10" s="34"/>
      <c r="Q10" s="34"/>
      <c r="S10" s="34"/>
      <c r="T10" s="34"/>
      <c r="U10" s="34" t="s">
        <v>5</v>
      </c>
      <c r="V10" s="34"/>
      <c r="W10" s="34"/>
      <c r="X10" s="34" t="s">
        <v>5</v>
      </c>
    </row>
    <row r="11" spans="1:24">
      <c r="A11" s="34" t="s">
        <v>8</v>
      </c>
      <c r="B11" s="36">
        <v>10</v>
      </c>
      <c r="C11" s="34" t="s">
        <v>8</v>
      </c>
      <c r="D11" s="34"/>
      <c r="E11" s="34"/>
      <c r="F11" s="34" t="s">
        <v>8</v>
      </c>
      <c r="G11" s="34"/>
      <c r="H11" s="34"/>
      <c r="I11" s="34" t="s">
        <v>8</v>
      </c>
      <c r="J11" s="34"/>
      <c r="K11" s="34"/>
      <c r="L11" s="34" t="s">
        <v>8</v>
      </c>
      <c r="M11" s="34"/>
      <c r="N11" s="34"/>
      <c r="O11" s="34" t="s">
        <v>8</v>
      </c>
      <c r="P11" s="34"/>
      <c r="Q11" s="34"/>
      <c r="R11" s="34"/>
      <c r="S11" s="34"/>
      <c r="T11" s="34"/>
      <c r="U11" s="34" t="s">
        <v>8</v>
      </c>
      <c r="V11" s="34"/>
      <c r="W11" s="34"/>
      <c r="X11" s="34" t="s">
        <v>8</v>
      </c>
    </row>
    <row r="12" spans="1:24">
      <c r="A12" s="34" t="s">
        <v>17</v>
      </c>
      <c r="B12" s="36">
        <v>11</v>
      </c>
      <c r="C12" s="34" t="s">
        <v>17</v>
      </c>
      <c r="E12" s="34"/>
      <c r="F12" s="34" t="s">
        <v>17</v>
      </c>
      <c r="H12" s="34"/>
      <c r="I12" s="34" t="s">
        <v>17</v>
      </c>
      <c r="K12" s="34"/>
      <c r="L12" s="34" t="s">
        <v>17</v>
      </c>
      <c r="N12" s="34"/>
      <c r="O12" s="34" t="s">
        <v>17</v>
      </c>
      <c r="Q12" s="34"/>
      <c r="R12" s="34"/>
      <c r="T12" s="34"/>
      <c r="U12" s="34" t="s">
        <v>17</v>
      </c>
      <c r="W12" s="34"/>
      <c r="X12" s="34" t="s">
        <v>17</v>
      </c>
    </row>
    <row r="13" spans="1:24">
      <c r="A13" s="34" t="s">
        <v>63</v>
      </c>
      <c r="B13" s="36">
        <v>1</v>
      </c>
    </row>
    <row r="14" spans="1:24">
      <c r="A14" s="34" t="s">
        <v>64</v>
      </c>
      <c r="B14" s="36">
        <v>3</v>
      </c>
    </row>
    <row r="15" spans="1:24">
      <c r="A15" s="34" t="s">
        <v>65</v>
      </c>
      <c r="B15" s="36">
        <v>6</v>
      </c>
    </row>
    <row r="16" spans="1:24">
      <c r="A16" s="34" t="s">
        <v>66</v>
      </c>
      <c r="B16" s="36">
        <v>9</v>
      </c>
    </row>
    <row r="17" spans="1:2">
      <c r="A17" s="34" t="s">
        <v>67</v>
      </c>
      <c r="B17" s="36">
        <v>11</v>
      </c>
    </row>
    <row r="18" spans="1:2">
      <c r="A18" s="35" t="s">
        <v>169</v>
      </c>
      <c r="B18" s="36">
        <v>0</v>
      </c>
    </row>
    <row r="19" spans="1:2">
      <c r="A19" s="34" t="s">
        <v>168</v>
      </c>
      <c r="B19" s="38">
        <v>1</v>
      </c>
    </row>
    <row r="20" spans="1:2">
      <c r="A20" s="34" t="s">
        <v>170</v>
      </c>
      <c r="B20" s="38">
        <v>3</v>
      </c>
    </row>
    <row r="21" spans="1:2">
      <c r="A21" s="34" t="s">
        <v>173</v>
      </c>
      <c r="B21" s="38">
        <v>6</v>
      </c>
    </row>
    <row r="22" spans="1:2">
      <c r="A22" s="34" t="s">
        <v>171</v>
      </c>
      <c r="B22" s="38">
        <v>9</v>
      </c>
    </row>
    <row r="23" spans="1:2">
      <c r="A23" s="34" t="s">
        <v>172</v>
      </c>
      <c r="B23" s="38">
        <v>11</v>
      </c>
    </row>
    <row r="24" spans="1:2">
      <c r="A24" s="34" t="s">
        <v>73</v>
      </c>
      <c r="B24" s="38">
        <v>1</v>
      </c>
    </row>
    <row r="25" spans="1:2">
      <c r="A25" s="34" t="s">
        <v>75</v>
      </c>
      <c r="B25" s="38">
        <v>3</v>
      </c>
    </row>
    <row r="26" spans="1:2">
      <c r="A26" s="34" t="s">
        <v>76</v>
      </c>
      <c r="B26" s="38">
        <v>4</v>
      </c>
    </row>
    <row r="27" spans="1:2">
      <c r="A27" s="34" t="s">
        <v>79</v>
      </c>
      <c r="B27" s="38">
        <v>6</v>
      </c>
    </row>
    <row r="28" spans="1:2">
      <c r="A28" s="34" t="s">
        <v>78</v>
      </c>
      <c r="B28" s="35">
        <v>8</v>
      </c>
    </row>
    <row r="29" spans="1:2">
      <c r="A29" s="34" t="s">
        <v>77</v>
      </c>
      <c r="B29" s="35">
        <v>9</v>
      </c>
    </row>
    <row r="30" spans="1:2">
      <c r="A30" s="34" t="s">
        <v>74</v>
      </c>
      <c r="B30" s="35">
        <v>11</v>
      </c>
    </row>
  </sheetData>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BC584-102D-DE4A-8BB0-EF25D4462E62}">
  <sheetPr>
    <tabColor rgb="FF009900"/>
  </sheetPr>
  <dimension ref="B5:B9"/>
  <sheetViews>
    <sheetView workbookViewId="0">
      <selection activeCell="B8" sqref="B8"/>
    </sheetView>
  </sheetViews>
  <sheetFormatPr baseColWidth="10" defaultRowHeight="16"/>
  <cols>
    <col min="1" max="16384" width="10.83203125" style="1"/>
  </cols>
  <sheetData>
    <row r="5" spans="2:2" ht="40">
      <c r="B5" s="163" t="s">
        <v>164</v>
      </c>
    </row>
    <row r="8" spans="2:2">
      <c r="B8" s="1" t="s">
        <v>165</v>
      </c>
    </row>
    <row r="9" spans="2:2">
      <c r="B9" s="1" t="s">
        <v>166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C2E80-D2BB-3A41-BEBD-B84F674B2693}">
  <sheetPr>
    <tabColor rgb="FF009900"/>
  </sheetPr>
  <dimension ref="A1:AH160"/>
  <sheetViews>
    <sheetView topLeftCell="A4" zoomScale="50" zoomScaleNormal="50" workbookViewId="0">
      <selection activeCell="M11" sqref="M11:N16"/>
    </sheetView>
  </sheetViews>
  <sheetFormatPr baseColWidth="10" defaultRowHeight="16"/>
  <cols>
    <col min="1" max="3" width="10.83203125" style="1"/>
    <col min="4" max="4" width="17" style="1" customWidth="1"/>
    <col min="5" max="5" width="13.6640625" style="1" customWidth="1"/>
    <col min="6" max="9" width="10.83203125" style="1"/>
    <col min="10" max="10" width="45.6640625" style="1" customWidth="1"/>
    <col min="11" max="11" width="34" style="1" customWidth="1"/>
    <col min="12" max="12" width="30.6640625" style="1" customWidth="1"/>
    <col min="13" max="13" width="14.5" style="1" bestFit="1" customWidth="1"/>
    <col min="14" max="14" width="62.5" style="1" customWidth="1"/>
    <col min="15" max="20" width="10.83203125" style="1"/>
    <col min="21" max="21" width="15.33203125" style="1" customWidth="1"/>
    <col min="22" max="16384" width="10.83203125" style="1"/>
  </cols>
  <sheetData>
    <row r="1" spans="1:34">
      <c r="A1" s="126"/>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34">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row>
    <row r="3" spans="1:34">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row>
    <row r="4" spans="1:34">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row>
    <row r="5" spans="1:34" ht="17" thickBo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row>
    <row r="6" spans="1:34">
      <c r="A6" s="126"/>
      <c r="B6" s="127"/>
      <c r="C6" s="128"/>
      <c r="D6" s="128"/>
      <c r="E6" s="128"/>
      <c r="F6" s="128"/>
      <c r="G6" s="128"/>
      <c r="H6" s="128"/>
      <c r="I6" s="128"/>
      <c r="J6" s="128"/>
      <c r="K6" s="128"/>
      <c r="L6" s="128"/>
      <c r="M6" s="128"/>
      <c r="N6" s="128"/>
      <c r="O6" s="128"/>
      <c r="P6" s="128"/>
      <c r="Q6" s="128"/>
      <c r="R6" s="128"/>
      <c r="S6" s="128"/>
      <c r="T6" s="128"/>
      <c r="U6" s="128"/>
      <c r="V6" s="128"/>
      <c r="W6" s="128"/>
      <c r="X6" s="129"/>
      <c r="Y6" s="126"/>
      <c r="Z6" s="126"/>
      <c r="AA6" s="126"/>
      <c r="AB6" s="126"/>
      <c r="AC6" s="126"/>
      <c r="AD6" s="126"/>
      <c r="AE6" s="126"/>
      <c r="AF6" s="126"/>
      <c r="AG6" s="126"/>
      <c r="AH6" s="126"/>
    </row>
    <row r="7" spans="1:34" ht="29">
      <c r="A7" s="126"/>
      <c r="B7" s="130"/>
      <c r="C7" s="70"/>
      <c r="D7" s="70"/>
      <c r="E7" s="70"/>
      <c r="F7" s="70"/>
      <c r="G7" s="131" t="s">
        <v>129</v>
      </c>
      <c r="H7" s="70"/>
      <c r="I7" s="70"/>
      <c r="J7" s="70"/>
      <c r="K7" s="70"/>
      <c r="L7" s="70"/>
      <c r="M7" s="70"/>
      <c r="N7" s="70"/>
      <c r="O7" s="70"/>
      <c r="P7" s="70"/>
      <c r="Q7" s="70"/>
      <c r="R7" s="70"/>
      <c r="S7" s="70"/>
      <c r="T7" s="70"/>
      <c r="U7" s="70"/>
      <c r="V7" s="70"/>
      <c r="W7" s="70"/>
      <c r="X7" s="132"/>
      <c r="Y7" s="126"/>
      <c r="Z7" s="126"/>
      <c r="AA7" s="126"/>
      <c r="AB7" s="126"/>
      <c r="AC7" s="126"/>
      <c r="AD7" s="126"/>
      <c r="AE7" s="126"/>
      <c r="AF7" s="126"/>
      <c r="AG7" s="126"/>
      <c r="AH7" s="126"/>
    </row>
    <row r="8" spans="1:34" ht="17" thickBot="1">
      <c r="A8" s="126"/>
      <c r="B8" s="130"/>
      <c r="C8" s="70"/>
      <c r="D8" s="70"/>
      <c r="E8" s="70"/>
      <c r="F8" s="70"/>
      <c r="G8" s="70"/>
      <c r="H8" s="70"/>
      <c r="I8" s="70"/>
      <c r="J8" s="70"/>
      <c r="K8" s="70"/>
      <c r="L8" s="70"/>
      <c r="M8" s="70"/>
      <c r="N8" s="70"/>
      <c r="O8" s="70"/>
      <c r="P8" s="70"/>
      <c r="Q8" s="70"/>
      <c r="R8" s="70"/>
      <c r="S8" s="70"/>
      <c r="T8" s="70"/>
      <c r="U8" s="70"/>
      <c r="V8" s="70"/>
      <c r="W8" s="70"/>
      <c r="X8" s="132"/>
      <c r="Y8" s="126"/>
      <c r="Z8" s="126"/>
      <c r="AA8" s="126"/>
      <c r="AB8" s="126"/>
      <c r="AC8" s="126"/>
      <c r="AD8" s="126"/>
      <c r="AE8" s="126"/>
      <c r="AF8" s="126"/>
      <c r="AG8" s="126"/>
      <c r="AH8" s="126"/>
    </row>
    <row r="9" spans="1:34" ht="25" thickBot="1">
      <c r="A9" s="126"/>
      <c r="B9" s="130"/>
      <c r="C9" s="70"/>
      <c r="D9" s="70"/>
      <c r="E9" s="70"/>
      <c r="F9" s="70"/>
      <c r="G9" s="68"/>
      <c r="H9" s="68"/>
      <c r="I9" s="69"/>
      <c r="J9" s="70"/>
      <c r="K9" s="70"/>
      <c r="L9" s="70"/>
      <c r="M9" s="70"/>
      <c r="N9" s="70"/>
      <c r="O9" s="70"/>
      <c r="P9" s="70"/>
      <c r="Q9" s="70"/>
      <c r="R9" s="70"/>
      <c r="S9" s="70"/>
      <c r="T9" s="70"/>
      <c r="U9" s="70"/>
      <c r="V9" s="70"/>
      <c r="W9" s="70"/>
      <c r="X9" s="132"/>
      <c r="Y9" s="126"/>
      <c r="Z9" s="126"/>
      <c r="AA9" s="126"/>
      <c r="AB9" s="126"/>
      <c r="AC9" s="126"/>
      <c r="AD9" s="126"/>
      <c r="AE9" s="126"/>
      <c r="AF9" s="126"/>
      <c r="AG9" s="126"/>
      <c r="AH9" s="126"/>
    </row>
    <row r="10" spans="1:34" ht="51" thickBot="1">
      <c r="A10" s="126"/>
      <c r="B10" s="130"/>
      <c r="C10" s="70"/>
      <c r="D10" s="70"/>
      <c r="E10" s="70"/>
      <c r="F10" s="70"/>
      <c r="G10" s="71" t="s">
        <v>117</v>
      </c>
      <c r="H10" s="71" t="s">
        <v>128</v>
      </c>
      <c r="I10" s="71" t="s">
        <v>131</v>
      </c>
      <c r="J10" s="70"/>
      <c r="K10" s="70"/>
      <c r="L10" s="70"/>
      <c r="M10" s="70"/>
      <c r="N10" s="70"/>
      <c r="O10" s="70"/>
      <c r="P10" s="70"/>
      <c r="Q10" s="70"/>
      <c r="R10" s="70"/>
      <c r="S10" s="70"/>
      <c r="T10" s="70"/>
      <c r="U10" s="69"/>
      <c r="V10" s="70"/>
      <c r="W10" s="70"/>
      <c r="X10" s="132"/>
      <c r="Y10" s="126"/>
      <c r="Z10" s="126"/>
      <c r="AA10" s="126"/>
      <c r="AB10" s="126"/>
      <c r="AC10" s="126"/>
      <c r="AD10" s="126"/>
      <c r="AE10" s="126"/>
      <c r="AF10" s="126"/>
      <c r="AG10" s="126"/>
      <c r="AH10" s="126"/>
    </row>
    <row r="11" spans="1:34" ht="63" thickBot="1">
      <c r="A11" s="126"/>
      <c r="B11" s="133" t="s">
        <v>117</v>
      </c>
      <c r="C11" s="70"/>
      <c r="D11" s="70"/>
      <c r="E11" s="70"/>
      <c r="F11" s="134" t="s">
        <v>128</v>
      </c>
      <c r="G11" s="70"/>
      <c r="H11" s="70"/>
      <c r="I11" s="70"/>
      <c r="J11" s="138" t="s">
        <v>130</v>
      </c>
      <c r="K11" s="70"/>
      <c r="L11" s="70"/>
      <c r="O11" s="70"/>
      <c r="P11" s="70"/>
      <c r="Q11" s="93"/>
      <c r="R11" s="70"/>
      <c r="S11" s="70"/>
      <c r="T11" s="70"/>
      <c r="U11" s="71" t="s">
        <v>113</v>
      </c>
      <c r="V11" s="70"/>
      <c r="W11" s="70"/>
      <c r="X11" s="132"/>
      <c r="Y11" s="126"/>
      <c r="Z11" s="126"/>
      <c r="AA11" s="126"/>
      <c r="AB11" s="126"/>
      <c r="AC11" s="126"/>
      <c r="AD11" s="126"/>
      <c r="AE11" s="126"/>
      <c r="AF11" s="126"/>
      <c r="AG11" s="126"/>
      <c r="AH11" s="126"/>
    </row>
    <row r="12" spans="1:34" ht="68" customHeight="1">
      <c r="A12" s="126"/>
      <c r="B12" s="130"/>
      <c r="C12" s="73">
        <f>COUNTIF(Notepad!G11:G31,"more than good ")</f>
        <v>0</v>
      </c>
      <c r="D12" s="74" t="s">
        <v>123</v>
      </c>
      <c r="E12" s="70"/>
      <c r="F12" s="70"/>
      <c r="G12" s="70"/>
      <c r="H12" s="70"/>
      <c r="I12" s="70"/>
      <c r="J12" s="70"/>
      <c r="K12" s="70"/>
      <c r="L12" s="70"/>
      <c r="O12" s="70"/>
      <c r="P12" s="70"/>
      <c r="Q12" s="93" t="s">
        <v>128</v>
      </c>
      <c r="R12" s="70"/>
      <c r="S12" s="70"/>
      <c r="T12" s="70"/>
      <c r="U12" s="52" t="s">
        <v>120</v>
      </c>
      <c r="V12" s="70"/>
      <c r="W12" s="70"/>
      <c r="X12" s="132"/>
      <c r="Y12" s="126"/>
      <c r="Z12" s="126"/>
      <c r="AA12" s="126"/>
      <c r="AB12" s="126"/>
      <c r="AC12" s="126"/>
      <c r="AD12" s="126"/>
      <c r="AE12" s="126"/>
      <c r="AF12" s="126"/>
      <c r="AG12" s="126"/>
      <c r="AH12" s="126"/>
    </row>
    <row r="13" spans="1:34" ht="42" customHeight="1" thickBot="1">
      <c r="A13" s="126"/>
      <c r="B13" s="130"/>
      <c r="C13" s="56">
        <f>COUNTIF(Notepad!G11:G31,"completely good")</f>
        <v>0</v>
      </c>
      <c r="D13" s="57" t="s">
        <v>121</v>
      </c>
      <c r="E13" s="70"/>
      <c r="F13" s="70"/>
      <c r="G13" s="70"/>
      <c r="H13" s="70"/>
      <c r="I13" s="70"/>
      <c r="J13" s="70"/>
      <c r="K13" s="70"/>
      <c r="L13" s="70"/>
      <c r="O13" s="70"/>
      <c r="P13" s="70"/>
      <c r="Q13" s="70"/>
      <c r="R13" s="70"/>
      <c r="S13" s="70"/>
      <c r="T13" s="70"/>
      <c r="U13" s="65">
        <f>SUM(Notepad!L11:L31)</f>
        <v>544</v>
      </c>
      <c r="V13" s="70"/>
      <c r="W13" s="70"/>
      <c r="X13" s="132"/>
      <c r="Y13" s="126"/>
      <c r="Z13" s="126"/>
      <c r="AA13" s="126"/>
      <c r="AB13" s="126"/>
      <c r="AC13" s="126"/>
      <c r="AD13" s="126"/>
      <c r="AE13" s="126"/>
      <c r="AF13" s="126"/>
      <c r="AG13" s="126"/>
      <c r="AH13" s="126"/>
    </row>
    <row r="14" spans="1:34" ht="43" customHeight="1">
      <c r="A14" s="126"/>
      <c r="B14" s="130"/>
      <c r="C14" s="75">
        <f>COUNTIF(Notepad!G11:G31,"very good")</f>
        <v>3</v>
      </c>
      <c r="D14" s="76" t="s">
        <v>5</v>
      </c>
      <c r="E14" s="70"/>
      <c r="F14" s="70"/>
      <c r="G14" s="70"/>
      <c r="H14" s="70"/>
      <c r="I14" s="70"/>
      <c r="J14" s="70"/>
      <c r="K14" s="70"/>
      <c r="L14" s="70"/>
      <c r="O14" s="70"/>
      <c r="P14" s="70"/>
      <c r="Q14" s="70"/>
      <c r="R14" s="70"/>
      <c r="S14" s="70"/>
      <c r="T14" s="70"/>
      <c r="U14" s="63" t="s">
        <v>124</v>
      </c>
      <c r="V14" s="70"/>
      <c r="W14" s="70"/>
      <c r="X14" s="132"/>
      <c r="Y14" s="126"/>
      <c r="Z14" s="126"/>
      <c r="AA14" s="126"/>
      <c r="AB14" s="126"/>
      <c r="AC14" s="126"/>
      <c r="AD14" s="126"/>
      <c r="AE14" s="126"/>
      <c r="AF14" s="126"/>
      <c r="AG14" s="126"/>
      <c r="AH14" s="126"/>
    </row>
    <row r="15" spans="1:34" ht="63" thickBot="1">
      <c r="A15" s="126"/>
      <c r="B15" s="130"/>
      <c r="C15" s="58">
        <f>COUNTIF(Notepad!G11:G31,"a lot good")</f>
        <v>1</v>
      </c>
      <c r="D15" s="53" t="s">
        <v>3</v>
      </c>
      <c r="E15" s="70"/>
      <c r="F15" s="70"/>
      <c r="G15" s="70"/>
      <c r="H15" s="70"/>
      <c r="I15" s="70"/>
      <c r="J15" s="70"/>
      <c r="K15" s="70"/>
      <c r="L15" s="70"/>
      <c r="O15" s="70"/>
      <c r="P15" s="70"/>
      <c r="Q15" s="70"/>
      <c r="R15" s="70"/>
      <c r="S15" s="70"/>
      <c r="T15" s="70"/>
      <c r="U15" s="72">
        <f>AVERAGE(Notepad!M11:M14)</f>
        <v>6.5</v>
      </c>
      <c r="V15" s="70"/>
      <c r="W15" s="70"/>
      <c r="X15" s="132"/>
      <c r="Y15" s="126"/>
      <c r="Z15" s="126"/>
      <c r="AA15" s="126"/>
      <c r="AB15" s="126"/>
      <c r="AC15" s="126"/>
      <c r="AD15" s="126"/>
      <c r="AE15" s="126"/>
      <c r="AF15" s="126"/>
      <c r="AG15" s="126"/>
      <c r="AH15" s="126"/>
    </row>
    <row r="16" spans="1:34" ht="47">
      <c r="A16" s="126"/>
      <c r="B16" s="130"/>
      <c r="C16" s="59">
        <f>COUNTIF(Notepad!G11:G31,"a little good")</f>
        <v>1</v>
      </c>
      <c r="D16" s="54" t="s">
        <v>1</v>
      </c>
      <c r="E16" s="70"/>
      <c r="F16" s="70"/>
      <c r="G16" s="70"/>
      <c r="H16" s="70"/>
      <c r="I16" s="70"/>
      <c r="J16" s="70"/>
      <c r="K16" s="70"/>
      <c r="L16" s="70"/>
      <c r="O16" s="70"/>
      <c r="P16" s="70"/>
      <c r="Q16" s="70"/>
      <c r="R16" s="70"/>
      <c r="S16" s="70"/>
      <c r="T16" s="70"/>
      <c r="U16" s="70"/>
      <c r="V16" s="70"/>
      <c r="W16" s="70"/>
      <c r="X16" s="132"/>
      <c r="Y16" s="126"/>
      <c r="Z16" s="126"/>
      <c r="AA16" s="126"/>
      <c r="AB16" s="126"/>
      <c r="AC16" s="126"/>
      <c r="AD16" s="126"/>
      <c r="AE16" s="126"/>
      <c r="AF16" s="126"/>
      <c r="AG16" s="126"/>
      <c r="AH16" s="126"/>
    </row>
    <row r="17" spans="1:34" ht="48">
      <c r="A17" s="126"/>
      <c r="B17" s="130"/>
      <c r="C17" s="77">
        <f>COUNTIF(Notepad!G11:G31,"ok")</f>
        <v>2</v>
      </c>
      <c r="D17" s="78" t="s">
        <v>125</v>
      </c>
      <c r="E17" s="70"/>
      <c r="F17" s="70"/>
      <c r="G17" s="70"/>
      <c r="H17" s="70"/>
      <c r="I17" s="70"/>
      <c r="J17" s="70"/>
      <c r="K17" s="70"/>
      <c r="L17" s="70"/>
      <c r="M17" s="161"/>
      <c r="N17" s="162"/>
      <c r="O17" s="70"/>
      <c r="P17" s="70"/>
      <c r="Q17" s="70"/>
      <c r="R17" s="70"/>
      <c r="S17" s="70"/>
      <c r="T17" s="70"/>
      <c r="U17" s="70"/>
      <c r="V17" s="70"/>
      <c r="W17" s="70"/>
      <c r="X17" s="132"/>
      <c r="Y17" s="126"/>
      <c r="Z17" s="126"/>
      <c r="AA17" s="126"/>
      <c r="AB17" s="126"/>
      <c r="AC17" s="126"/>
      <c r="AD17" s="126"/>
      <c r="AE17" s="126"/>
      <c r="AF17" s="126"/>
      <c r="AG17" s="126"/>
      <c r="AH17" s="126"/>
    </row>
    <row r="18" spans="1:34" ht="45">
      <c r="A18" s="126"/>
      <c r="B18" s="130"/>
      <c r="C18" s="79">
        <f>COUNTIF(Notepad!G11:G31,"a little bad")</f>
        <v>2</v>
      </c>
      <c r="D18" s="80" t="s">
        <v>2</v>
      </c>
      <c r="E18" s="70"/>
      <c r="F18" s="70"/>
      <c r="G18" s="70"/>
      <c r="H18" s="70"/>
      <c r="I18" s="70"/>
      <c r="J18" s="70"/>
      <c r="K18" s="70"/>
      <c r="L18" s="70"/>
      <c r="M18" s="70"/>
      <c r="N18" s="70"/>
      <c r="O18" s="70"/>
      <c r="P18" s="70"/>
      <c r="Q18" s="70"/>
      <c r="R18" s="70"/>
      <c r="S18" s="70"/>
      <c r="T18" s="70"/>
      <c r="U18" s="70"/>
      <c r="V18" s="70"/>
      <c r="W18" s="70"/>
      <c r="X18" s="132"/>
      <c r="Y18" s="126"/>
      <c r="Z18" s="126"/>
      <c r="AA18" s="126"/>
      <c r="AB18" s="126"/>
      <c r="AC18" s="126"/>
      <c r="AD18" s="126"/>
      <c r="AE18" s="126"/>
      <c r="AF18" s="126"/>
      <c r="AG18" s="126"/>
      <c r="AH18" s="126"/>
    </row>
    <row r="19" spans="1:34" ht="45">
      <c r="A19" s="126"/>
      <c r="B19" s="130"/>
      <c r="C19" s="81">
        <f>COUNTIF(Notepad!G11:G31,"a lot bad")</f>
        <v>1</v>
      </c>
      <c r="D19" s="82" t="s">
        <v>4</v>
      </c>
      <c r="E19" s="70"/>
      <c r="F19" s="70"/>
      <c r="G19" s="70"/>
      <c r="H19" s="70"/>
      <c r="I19" s="70"/>
      <c r="J19" s="70"/>
      <c r="K19" s="70"/>
      <c r="L19" s="70"/>
      <c r="M19" s="70"/>
      <c r="N19" s="70"/>
      <c r="O19" s="70"/>
      <c r="P19" s="70"/>
      <c r="Q19" s="70"/>
      <c r="R19" s="70"/>
      <c r="S19" s="70"/>
      <c r="T19" s="70"/>
      <c r="U19" s="70"/>
      <c r="V19" s="70"/>
      <c r="W19" s="70"/>
      <c r="X19" s="132"/>
      <c r="Y19" s="126"/>
      <c r="Z19" s="126"/>
      <c r="AA19" s="126"/>
      <c r="AB19" s="126"/>
      <c r="AC19" s="126"/>
      <c r="AD19" s="126"/>
      <c r="AE19" s="126"/>
      <c r="AF19" s="126"/>
      <c r="AG19" s="126"/>
      <c r="AH19" s="126"/>
    </row>
    <row r="20" spans="1:34" ht="47">
      <c r="A20" s="126"/>
      <c r="B20" s="130"/>
      <c r="C20" s="60">
        <f>COUNTIF(Notepad!G11:G31,"very bad")</f>
        <v>6</v>
      </c>
      <c r="D20" s="55" t="s">
        <v>6</v>
      </c>
      <c r="E20" s="70"/>
      <c r="F20" s="70"/>
      <c r="G20" s="70"/>
      <c r="H20" s="70"/>
      <c r="I20" s="70"/>
      <c r="J20" s="70"/>
      <c r="K20" s="70"/>
      <c r="L20" s="70"/>
      <c r="M20" s="70"/>
      <c r="N20" s="70"/>
      <c r="O20" s="70"/>
      <c r="P20" s="70"/>
      <c r="Q20" s="70"/>
      <c r="R20" s="70"/>
      <c r="S20" s="70"/>
      <c r="T20" s="70"/>
      <c r="U20" s="70"/>
      <c r="V20" s="70"/>
      <c r="W20" s="70"/>
      <c r="X20" s="132"/>
      <c r="Y20" s="126"/>
      <c r="Z20" s="126"/>
      <c r="AA20" s="126"/>
      <c r="AB20" s="126"/>
      <c r="AC20" s="126"/>
      <c r="AD20" s="126"/>
      <c r="AE20" s="126"/>
      <c r="AF20" s="126"/>
      <c r="AG20" s="126"/>
      <c r="AH20" s="126"/>
    </row>
    <row r="21" spans="1:34" ht="50">
      <c r="A21" s="126"/>
      <c r="B21" s="130"/>
      <c r="C21" s="61">
        <f>COUNTIF(Notepad!G11:G31,"completely bad")</f>
        <v>3</v>
      </c>
      <c r="D21" s="62" t="s">
        <v>7</v>
      </c>
      <c r="E21" s="70"/>
      <c r="F21" s="70"/>
      <c r="G21" s="70"/>
      <c r="H21" s="70"/>
      <c r="I21" s="70"/>
      <c r="J21" s="70"/>
      <c r="K21" s="70"/>
      <c r="L21" s="70"/>
      <c r="M21" s="70"/>
      <c r="N21" s="70"/>
      <c r="O21" s="70"/>
      <c r="P21" s="70"/>
      <c r="Q21" s="70"/>
      <c r="R21" s="70"/>
      <c r="S21" s="70"/>
      <c r="T21" s="70"/>
      <c r="U21" s="70"/>
      <c r="V21" s="70"/>
      <c r="W21" s="70"/>
      <c r="X21" s="132"/>
      <c r="Y21" s="126"/>
      <c r="Z21" s="126"/>
      <c r="AA21" s="126"/>
      <c r="AB21" s="126"/>
      <c r="AC21" s="126"/>
      <c r="AD21" s="126"/>
      <c r="AE21" s="126"/>
      <c r="AF21" s="126"/>
      <c r="AG21" s="126"/>
      <c r="AH21" s="126"/>
    </row>
    <row r="22" spans="1:34" ht="51" thickBot="1">
      <c r="A22" s="126"/>
      <c r="B22" s="130"/>
      <c r="C22" s="83">
        <f>COUNTIF(Notepad!G11:G31,"more than bad")</f>
        <v>2</v>
      </c>
      <c r="D22" s="84" t="s">
        <v>122</v>
      </c>
      <c r="E22" s="70"/>
      <c r="F22" s="70"/>
      <c r="G22" s="70"/>
      <c r="H22" s="70"/>
      <c r="I22" s="70"/>
      <c r="J22" s="70"/>
      <c r="K22" s="70"/>
      <c r="L22" s="70"/>
      <c r="M22" s="70"/>
      <c r="N22" s="70"/>
      <c r="O22" s="70"/>
      <c r="P22" s="70"/>
      <c r="Q22" s="70"/>
      <c r="R22" s="70"/>
      <c r="S22" s="70"/>
      <c r="T22" s="70"/>
      <c r="U22" s="70"/>
      <c r="V22" s="70"/>
      <c r="W22" s="70"/>
      <c r="X22" s="132"/>
      <c r="Y22" s="126"/>
      <c r="Z22" s="126"/>
      <c r="AA22" s="126"/>
      <c r="AB22" s="126"/>
      <c r="AC22" s="126"/>
      <c r="AD22" s="126"/>
      <c r="AE22" s="126"/>
      <c r="AF22" s="126"/>
      <c r="AG22" s="126"/>
      <c r="AH22" s="126"/>
    </row>
    <row r="23" spans="1:34">
      <c r="A23" s="126"/>
      <c r="B23" s="130"/>
      <c r="C23" s="70"/>
      <c r="D23" s="70"/>
      <c r="E23" s="70"/>
      <c r="F23" s="70"/>
      <c r="G23" s="70"/>
      <c r="H23" s="70"/>
      <c r="I23" s="70"/>
      <c r="J23" s="70"/>
      <c r="K23" s="70"/>
      <c r="L23" s="70"/>
      <c r="M23" s="70"/>
      <c r="N23" s="70"/>
      <c r="O23" s="70"/>
      <c r="P23" s="70"/>
      <c r="Q23" s="70"/>
      <c r="R23" s="70"/>
      <c r="S23" s="70"/>
      <c r="T23" s="70"/>
      <c r="U23" s="70"/>
      <c r="V23" s="70"/>
      <c r="W23" s="70"/>
      <c r="X23" s="132"/>
      <c r="Y23" s="126"/>
      <c r="Z23" s="126"/>
      <c r="AA23" s="126"/>
      <c r="AB23" s="126"/>
      <c r="AC23" s="126"/>
      <c r="AD23" s="126"/>
      <c r="AE23" s="126"/>
      <c r="AF23" s="126"/>
      <c r="AG23" s="126"/>
      <c r="AH23" s="126"/>
    </row>
    <row r="24" spans="1:34">
      <c r="A24" s="126"/>
      <c r="B24" s="130"/>
      <c r="C24" s="70"/>
      <c r="D24" s="70"/>
      <c r="E24" s="70"/>
      <c r="F24" s="70"/>
      <c r="G24" s="70"/>
      <c r="H24" s="70"/>
      <c r="I24" s="70"/>
      <c r="J24" s="70"/>
      <c r="K24" s="70"/>
      <c r="L24" s="70"/>
      <c r="M24" s="70"/>
      <c r="N24" s="70"/>
      <c r="O24" s="70"/>
      <c r="P24" s="70"/>
      <c r="Q24" s="70"/>
      <c r="R24" s="70"/>
      <c r="S24" s="70"/>
      <c r="T24" s="70"/>
      <c r="U24" s="70"/>
      <c r="V24" s="70"/>
      <c r="W24" s="70"/>
      <c r="X24" s="132"/>
      <c r="Y24" s="126"/>
      <c r="Z24" s="126"/>
      <c r="AA24" s="126"/>
      <c r="AB24" s="126"/>
      <c r="AC24" s="126"/>
      <c r="AD24" s="126"/>
      <c r="AE24" s="126"/>
      <c r="AF24" s="126"/>
      <c r="AG24" s="126"/>
      <c r="AH24" s="126"/>
    </row>
    <row r="25" spans="1:34">
      <c r="A25" s="126"/>
      <c r="B25" s="130"/>
      <c r="C25" s="70"/>
      <c r="D25" s="70"/>
      <c r="E25" s="70"/>
      <c r="F25" s="70"/>
      <c r="G25" s="70"/>
      <c r="H25" s="70"/>
      <c r="I25" s="70"/>
      <c r="J25" s="70"/>
      <c r="K25" s="70"/>
      <c r="L25" s="70"/>
      <c r="M25" s="70"/>
      <c r="N25" s="70"/>
      <c r="O25" s="70"/>
      <c r="P25" s="70"/>
      <c r="Q25" s="70"/>
      <c r="R25" s="70"/>
      <c r="S25" s="70"/>
      <c r="T25" s="70"/>
      <c r="U25" s="70"/>
      <c r="V25" s="70"/>
      <c r="W25" s="70"/>
      <c r="X25" s="132"/>
      <c r="Y25" s="126"/>
      <c r="Z25" s="126"/>
      <c r="AA25" s="126"/>
      <c r="AB25" s="126"/>
      <c r="AC25" s="126"/>
      <c r="AD25" s="126"/>
      <c r="AE25" s="126"/>
      <c r="AF25" s="126"/>
      <c r="AG25" s="126"/>
      <c r="AH25" s="126"/>
    </row>
    <row r="26" spans="1:34">
      <c r="A26" s="126"/>
      <c r="B26" s="130"/>
      <c r="C26" s="70"/>
      <c r="D26" s="70"/>
      <c r="E26" s="70"/>
      <c r="F26" s="70"/>
      <c r="G26" s="70"/>
      <c r="H26" s="70"/>
      <c r="I26" s="70"/>
      <c r="J26" s="70"/>
      <c r="K26" s="70"/>
      <c r="L26" s="70"/>
      <c r="M26" s="70"/>
      <c r="N26" s="70"/>
      <c r="O26" s="70"/>
      <c r="P26" s="70"/>
      <c r="Q26" s="70"/>
      <c r="R26" s="70"/>
      <c r="S26" s="70"/>
      <c r="T26" s="70"/>
      <c r="U26" s="70"/>
      <c r="V26" s="70"/>
      <c r="W26" s="70"/>
      <c r="X26" s="132"/>
      <c r="Y26" s="126"/>
      <c r="Z26" s="126"/>
      <c r="AA26" s="126"/>
      <c r="AB26" s="126"/>
      <c r="AC26" s="126"/>
      <c r="AD26" s="126"/>
      <c r="AE26" s="126"/>
      <c r="AF26" s="126"/>
      <c r="AG26" s="126"/>
      <c r="AH26" s="126"/>
    </row>
    <row r="27" spans="1:34">
      <c r="A27" s="126"/>
      <c r="B27" s="130"/>
      <c r="C27" s="70"/>
      <c r="D27" s="70"/>
      <c r="E27" s="70"/>
      <c r="F27" s="70"/>
      <c r="G27" s="70"/>
      <c r="H27" s="70"/>
      <c r="I27" s="70"/>
      <c r="J27" s="70"/>
      <c r="K27" s="70"/>
      <c r="L27" s="70"/>
      <c r="M27" s="70"/>
      <c r="N27" s="70"/>
      <c r="O27" s="70"/>
      <c r="P27" s="70"/>
      <c r="Q27" s="70"/>
      <c r="R27" s="70"/>
      <c r="S27" s="70"/>
      <c r="T27" s="70"/>
      <c r="U27" s="70"/>
      <c r="V27" s="70"/>
      <c r="W27" s="70"/>
      <c r="X27" s="132"/>
      <c r="Y27" s="126"/>
      <c r="Z27" s="126"/>
      <c r="AA27" s="126"/>
      <c r="AB27" s="126"/>
      <c r="AC27" s="126"/>
      <c r="AD27" s="126"/>
      <c r="AE27" s="126"/>
      <c r="AF27" s="126"/>
      <c r="AG27" s="126"/>
      <c r="AH27" s="126"/>
    </row>
    <row r="28" spans="1:34">
      <c r="A28" s="126"/>
      <c r="B28" s="130"/>
      <c r="C28" s="70"/>
      <c r="D28" s="70"/>
      <c r="E28" s="70"/>
      <c r="F28" s="70"/>
      <c r="G28" s="70"/>
      <c r="H28" s="70"/>
      <c r="I28" s="70"/>
      <c r="J28" s="70"/>
      <c r="K28" s="70"/>
      <c r="L28" s="70"/>
      <c r="M28" s="70"/>
      <c r="N28" s="70"/>
      <c r="O28" s="70"/>
      <c r="P28" s="70"/>
      <c r="Q28" s="70"/>
      <c r="R28" s="70"/>
      <c r="S28" s="70"/>
      <c r="T28" s="70"/>
      <c r="U28" s="70"/>
      <c r="V28" s="70"/>
      <c r="W28" s="70"/>
      <c r="X28" s="132"/>
      <c r="Y28" s="126"/>
      <c r="Z28" s="126"/>
      <c r="AA28" s="126"/>
      <c r="AB28" s="126"/>
      <c r="AC28" s="126"/>
      <c r="AD28" s="126"/>
      <c r="AE28" s="126"/>
      <c r="AF28" s="126"/>
      <c r="AG28" s="126"/>
      <c r="AH28" s="126"/>
    </row>
    <row r="29" spans="1:34">
      <c r="A29" s="126"/>
      <c r="B29" s="130"/>
      <c r="C29" s="70"/>
      <c r="D29" s="70"/>
      <c r="E29" s="70"/>
      <c r="F29" s="70"/>
      <c r="G29" s="70"/>
      <c r="H29" s="70"/>
      <c r="I29" s="70"/>
      <c r="J29" s="70"/>
      <c r="K29" s="70"/>
      <c r="L29" s="70"/>
      <c r="M29" s="70"/>
      <c r="N29" s="70"/>
      <c r="O29" s="70"/>
      <c r="P29" s="70"/>
      <c r="Q29" s="70"/>
      <c r="R29" s="70"/>
      <c r="S29" s="70"/>
      <c r="T29" s="70"/>
      <c r="U29" s="70"/>
      <c r="V29" s="70"/>
      <c r="W29" s="70"/>
      <c r="X29" s="132"/>
      <c r="Y29" s="126"/>
      <c r="Z29" s="126"/>
      <c r="AA29" s="126"/>
      <c r="AB29" s="126"/>
      <c r="AC29" s="126"/>
      <c r="AD29" s="126"/>
      <c r="AE29" s="126"/>
      <c r="AF29" s="126"/>
      <c r="AG29" s="126"/>
      <c r="AH29" s="126"/>
    </row>
    <row r="30" spans="1:34">
      <c r="A30" s="126"/>
      <c r="B30" s="130"/>
      <c r="C30" s="70"/>
      <c r="D30" s="70"/>
      <c r="E30" s="70"/>
      <c r="F30" s="70"/>
      <c r="G30" s="70"/>
      <c r="H30" s="70"/>
      <c r="I30" s="70"/>
      <c r="J30" s="70"/>
      <c r="K30" s="70"/>
      <c r="L30" s="70"/>
      <c r="M30" s="70"/>
      <c r="N30" s="70"/>
      <c r="O30" s="70"/>
      <c r="P30" s="70"/>
      <c r="Q30" s="70"/>
      <c r="R30" s="70"/>
      <c r="S30" s="70"/>
      <c r="T30" s="70"/>
      <c r="U30" s="70"/>
      <c r="V30" s="70"/>
      <c r="W30" s="70"/>
      <c r="X30" s="132"/>
      <c r="Y30" s="126"/>
      <c r="Z30" s="126"/>
      <c r="AA30" s="126"/>
      <c r="AB30" s="126"/>
      <c r="AC30" s="126"/>
      <c r="AD30" s="126"/>
      <c r="AE30" s="126"/>
      <c r="AF30" s="126"/>
      <c r="AG30" s="126"/>
      <c r="AH30" s="126"/>
    </row>
    <row r="31" spans="1:34">
      <c r="A31" s="126"/>
      <c r="B31" s="130"/>
      <c r="C31" s="64"/>
      <c r="D31" s="64"/>
      <c r="E31" s="64"/>
      <c r="F31" s="64"/>
      <c r="G31" s="64"/>
      <c r="H31" s="64"/>
      <c r="I31" s="64"/>
      <c r="J31" s="64"/>
      <c r="K31" s="64"/>
      <c r="L31" s="64"/>
      <c r="M31" s="64"/>
      <c r="N31" s="64"/>
      <c r="O31" s="64"/>
      <c r="P31" s="64"/>
      <c r="Q31" s="64"/>
      <c r="R31" s="64"/>
      <c r="S31" s="64"/>
      <c r="T31" s="64"/>
      <c r="U31" s="64"/>
      <c r="V31" s="64"/>
      <c r="W31" s="70"/>
      <c r="X31" s="132"/>
      <c r="Y31" s="126"/>
      <c r="Z31" s="126"/>
      <c r="AA31" s="126"/>
      <c r="AB31" s="126"/>
      <c r="AC31" s="126"/>
      <c r="AD31" s="126"/>
      <c r="AE31" s="126"/>
      <c r="AF31" s="126"/>
      <c r="AG31" s="126"/>
      <c r="AH31" s="126"/>
    </row>
    <row r="32" spans="1:34">
      <c r="A32" s="126"/>
      <c r="B32" s="130"/>
      <c r="C32" s="70"/>
      <c r="D32" s="70"/>
      <c r="E32" s="70"/>
      <c r="F32" s="70"/>
      <c r="G32" s="70"/>
      <c r="H32" s="70"/>
      <c r="I32" s="70"/>
      <c r="J32" s="70"/>
      <c r="K32" s="70"/>
      <c r="L32" s="70"/>
      <c r="M32" s="70"/>
      <c r="N32" s="70"/>
      <c r="O32" s="70"/>
      <c r="P32" s="70"/>
      <c r="Q32" s="70"/>
      <c r="R32" s="70"/>
      <c r="S32" s="70"/>
      <c r="T32" s="70"/>
      <c r="U32" s="70"/>
      <c r="V32" s="70"/>
      <c r="W32" s="70"/>
      <c r="X32" s="132"/>
      <c r="Y32" s="126"/>
      <c r="Z32" s="126"/>
      <c r="AA32" s="126"/>
      <c r="AB32" s="126"/>
      <c r="AC32" s="126"/>
      <c r="AD32" s="126"/>
      <c r="AE32" s="126"/>
      <c r="AF32" s="126"/>
      <c r="AG32" s="126"/>
      <c r="AH32" s="126"/>
    </row>
    <row r="33" spans="1:34">
      <c r="A33" s="126"/>
      <c r="B33" s="130"/>
      <c r="C33" s="70"/>
      <c r="D33" s="70"/>
      <c r="E33" s="70"/>
      <c r="F33" s="70"/>
      <c r="G33" s="70"/>
      <c r="H33" s="70"/>
      <c r="I33" s="70"/>
      <c r="J33" s="70"/>
      <c r="K33" s="70"/>
      <c r="L33" s="70"/>
      <c r="M33" s="70"/>
      <c r="N33" s="70"/>
      <c r="O33" s="70"/>
      <c r="P33" s="70"/>
      <c r="Q33" s="70"/>
      <c r="R33" s="70"/>
      <c r="S33" s="70"/>
      <c r="T33" s="70"/>
      <c r="U33" s="70"/>
      <c r="V33" s="70"/>
      <c r="W33" s="70"/>
      <c r="X33" s="132"/>
      <c r="Y33" s="126"/>
      <c r="Z33" s="126"/>
      <c r="AA33" s="126"/>
      <c r="AB33" s="126"/>
      <c r="AC33" s="126"/>
      <c r="AD33" s="126"/>
      <c r="AE33" s="126"/>
      <c r="AF33" s="126"/>
      <c r="AG33" s="126"/>
      <c r="AH33" s="126"/>
    </row>
    <row r="34" spans="1:34">
      <c r="A34" s="126"/>
      <c r="B34" s="130"/>
      <c r="C34" s="70"/>
      <c r="D34" s="70"/>
      <c r="E34" s="70"/>
      <c r="F34" s="70"/>
      <c r="G34" s="70"/>
      <c r="H34" s="70"/>
      <c r="I34" s="70"/>
      <c r="J34" s="70"/>
      <c r="K34" s="70"/>
      <c r="L34" s="70"/>
      <c r="M34" s="70"/>
      <c r="N34" s="70"/>
      <c r="O34" s="70"/>
      <c r="P34" s="70"/>
      <c r="Q34" s="70"/>
      <c r="R34" s="70"/>
      <c r="S34" s="70"/>
      <c r="T34" s="70"/>
      <c r="U34" s="70"/>
      <c r="V34" s="70"/>
      <c r="W34" s="70"/>
      <c r="X34" s="132"/>
      <c r="Y34" s="126"/>
      <c r="Z34" s="126"/>
      <c r="AA34" s="126"/>
      <c r="AB34" s="126"/>
      <c r="AC34" s="126"/>
      <c r="AD34" s="126"/>
      <c r="AE34" s="126"/>
      <c r="AF34" s="126"/>
      <c r="AG34" s="126"/>
      <c r="AH34" s="126"/>
    </row>
    <row r="35" spans="1:34">
      <c r="A35" s="126"/>
      <c r="B35" s="130"/>
      <c r="C35" s="70"/>
      <c r="D35" s="70"/>
      <c r="E35" s="70"/>
      <c r="F35" s="70"/>
      <c r="G35" s="70"/>
      <c r="H35" s="70"/>
      <c r="I35" s="70"/>
      <c r="J35" s="70"/>
      <c r="K35" s="70"/>
      <c r="L35" s="70"/>
      <c r="M35" s="70"/>
      <c r="N35" s="70"/>
      <c r="O35" s="70"/>
      <c r="P35" s="70"/>
      <c r="Q35" s="70"/>
      <c r="R35" s="70"/>
      <c r="S35" s="70"/>
      <c r="T35" s="70"/>
      <c r="U35" s="70"/>
      <c r="V35" s="70"/>
      <c r="W35" s="70"/>
      <c r="X35" s="132"/>
      <c r="Y35" s="126"/>
      <c r="Z35" s="126"/>
      <c r="AA35" s="126"/>
      <c r="AB35" s="126"/>
      <c r="AC35" s="126"/>
      <c r="AD35" s="126"/>
      <c r="AE35" s="126"/>
      <c r="AF35" s="126"/>
      <c r="AG35" s="126"/>
      <c r="AH35" s="126"/>
    </row>
    <row r="36" spans="1:34">
      <c r="A36" s="126"/>
      <c r="B36" s="130"/>
      <c r="C36" s="70"/>
      <c r="D36" s="70"/>
      <c r="E36" s="70"/>
      <c r="F36" s="70"/>
      <c r="G36" s="70"/>
      <c r="H36" s="70"/>
      <c r="I36" s="70"/>
      <c r="J36" s="70"/>
      <c r="K36" s="70"/>
      <c r="L36" s="70"/>
      <c r="M36" s="70"/>
      <c r="N36" s="70"/>
      <c r="O36" s="70"/>
      <c r="P36" s="70"/>
      <c r="Q36" s="70"/>
      <c r="R36" s="70"/>
      <c r="S36" s="70"/>
      <c r="T36" s="70"/>
      <c r="U36" s="70"/>
      <c r="V36" s="70"/>
      <c r="W36" s="70"/>
      <c r="X36" s="132"/>
      <c r="Y36" s="126"/>
      <c r="Z36" s="126"/>
      <c r="AA36" s="126"/>
      <c r="AB36" s="126"/>
      <c r="AC36" s="126"/>
      <c r="AD36" s="126"/>
      <c r="AE36" s="126"/>
      <c r="AF36" s="126"/>
      <c r="AG36" s="126"/>
      <c r="AH36" s="126"/>
    </row>
    <row r="37" spans="1:34">
      <c r="A37" s="126"/>
      <c r="B37" s="130"/>
      <c r="C37" s="70"/>
      <c r="D37" s="70"/>
      <c r="E37" s="70"/>
      <c r="F37" s="70"/>
      <c r="G37" s="70"/>
      <c r="H37" s="70"/>
      <c r="I37" s="70"/>
      <c r="J37" s="70"/>
      <c r="K37" s="70"/>
      <c r="L37" s="70"/>
      <c r="M37" s="70"/>
      <c r="N37" s="70"/>
      <c r="O37" s="70"/>
      <c r="P37" s="70"/>
      <c r="Q37" s="70"/>
      <c r="R37" s="70"/>
      <c r="S37" s="70"/>
      <c r="T37" s="70"/>
      <c r="U37" s="70"/>
      <c r="V37" s="70"/>
      <c r="W37" s="70"/>
      <c r="X37" s="132"/>
      <c r="Y37" s="126"/>
      <c r="Z37" s="126"/>
      <c r="AA37" s="126"/>
      <c r="AB37" s="126"/>
      <c r="AC37" s="126"/>
      <c r="AD37" s="126"/>
      <c r="AE37" s="126"/>
      <c r="AF37" s="126"/>
      <c r="AG37" s="126"/>
      <c r="AH37" s="126"/>
    </row>
    <row r="38" spans="1:34">
      <c r="A38" s="126"/>
      <c r="B38" s="130"/>
      <c r="C38" s="70"/>
      <c r="D38" s="70"/>
      <c r="E38" s="70"/>
      <c r="F38" s="70"/>
      <c r="G38" s="70"/>
      <c r="H38" s="70"/>
      <c r="I38" s="70"/>
      <c r="J38" s="70"/>
      <c r="K38" s="70"/>
      <c r="L38" s="70"/>
      <c r="M38" s="70"/>
      <c r="N38" s="70"/>
      <c r="O38" s="70"/>
      <c r="P38" s="70"/>
      <c r="Q38" s="70"/>
      <c r="R38" s="70"/>
      <c r="S38" s="70"/>
      <c r="T38" s="70"/>
      <c r="U38" s="70"/>
      <c r="V38" s="70"/>
      <c r="W38" s="70"/>
      <c r="X38" s="132"/>
      <c r="Y38" s="126"/>
      <c r="Z38" s="126"/>
      <c r="AA38" s="126"/>
      <c r="AB38" s="126"/>
      <c r="AC38" s="126"/>
      <c r="AD38" s="126"/>
      <c r="AE38" s="126"/>
      <c r="AF38" s="126"/>
      <c r="AG38" s="126"/>
      <c r="AH38" s="126"/>
    </row>
    <row r="39" spans="1:34">
      <c r="A39" s="126"/>
      <c r="B39" s="130"/>
      <c r="C39" s="70"/>
      <c r="D39" s="70"/>
      <c r="E39" s="70"/>
      <c r="F39" s="70"/>
      <c r="G39" s="70"/>
      <c r="H39" s="70"/>
      <c r="I39" s="70"/>
      <c r="J39" s="70"/>
      <c r="K39" s="70"/>
      <c r="L39" s="70"/>
      <c r="M39" s="70"/>
      <c r="N39" s="70"/>
      <c r="O39" s="70"/>
      <c r="P39" s="70"/>
      <c r="Q39" s="70"/>
      <c r="R39" s="70"/>
      <c r="S39" s="70"/>
      <c r="T39" s="70"/>
      <c r="U39" s="70"/>
      <c r="V39" s="70"/>
      <c r="W39" s="70"/>
      <c r="X39" s="132"/>
      <c r="Y39" s="126"/>
      <c r="Z39" s="126"/>
      <c r="AA39" s="126"/>
      <c r="AB39" s="126"/>
      <c r="AC39" s="126"/>
      <c r="AD39" s="126"/>
      <c r="AE39" s="126"/>
      <c r="AF39" s="126"/>
      <c r="AG39" s="126"/>
      <c r="AH39" s="126"/>
    </row>
    <row r="40" spans="1:34">
      <c r="A40" s="126"/>
      <c r="B40" s="130"/>
      <c r="C40" s="70"/>
      <c r="D40" s="70"/>
      <c r="E40" s="70"/>
      <c r="F40" s="70"/>
      <c r="G40" s="70"/>
      <c r="H40" s="70"/>
      <c r="I40" s="70"/>
      <c r="J40" s="70"/>
      <c r="K40" s="70"/>
      <c r="L40" s="70"/>
      <c r="M40" s="70"/>
      <c r="N40" s="70"/>
      <c r="O40" s="70"/>
      <c r="P40" s="70"/>
      <c r="Q40" s="70"/>
      <c r="R40" s="70"/>
      <c r="S40" s="70"/>
      <c r="T40" s="70"/>
      <c r="U40" s="70"/>
      <c r="V40" s="70"/>
      <c r="W40" s="70"/>
      <c r="X40" s="132"/>
      <c r="Y40" s="126"/>
      <c r="Z40" s="126"/>
      <c r="AA40" s="126"/>
      <c r="AB40" s="126"/>
      <c r="AC40" s="126"/>
      <c r="AD40" s="126"/>
      <c r="AE40" s="126"/>
      <c r="AF40" s="126"/>
      <c r="AG40" s="126"/>
      <c r="AH40" s="126"/>
    </row>
    <row r="41" spans="1:34">
      <c r="A41" s="126"/>
      <c r="B41" s="130"/>
      <c r="C41" s="70"/>
      <c r="D41" s="70"/>
      <c r="E41" s="70"/>
      <c r="F41" s="70"/>
      <c r="G41" s="70"/>
      <c r="H41" s="70"/>
      <c r="I41" s="70"/>
      <c r="J41" s="70"/>
      <c r="K41" s="70"/>
      <c r="L41" s="70"/>
      <c r="M41" s="70"/>
      <c r="N41" s="70"/>
      <c r="O41" s="70"/>
      <c r="P41" s="70"/>
      <c r="Q41" s="70"/>
      <c r="R41" s="70"/>
      <c r="S41" s="70"/>
      <c r="T41" s="70"/>
      <c r="U41" s="70"/>
      <c r="V41" s="70"/>
      <c r="W41" s="70"/>
      <c r="X41" s="132"/>
      <c r="Y41" s="126"/>
      <c r="Z41" s="126"/>
      <c r="AA41" s="126"/>
      <c r="AB41" s="126"/>
      <c r="AC41" s="126"/>
      <c r="AD41" s="126"/>
      <c r="AE41" s="126"/>
      <c r="AF41" s="126"/>
      <c r="AG41" s="126"/>
      <c r="AH41" s="126"/>
    </row>
    <row r="42" spans="1:34">
      <c r="A42" s="126"/>
      <c r="B42" s="130"/>
      <c r="C42" s="70"/>
      <c r="D42" s="70"/>
      <c r="E42" s="70"/>
      <c r="F42" s="70"/>
      <c r="G42" s="70"/>
      <c r="H42" s="70"/>
      <c r="I42" s="70"/>
      <c r="J42" s="70"/>
      <c r="K42" s="70"/>
      <c r="L42" s="70"/>
      <c r="M42" s="70"/>
      <c r="N42" s="70"/>
      <c r="O42" s="70"/>
      <c r="P42" s="70"/>
      <c r="Q42" s="70"/>
      <c r="R42" s="70"/>
      <c r="S42" s="70"/>
      <c r="T42" s="70"/>
      <c r="U42" s="70"/>
      <c r="V42" s="70"/>
      <c r="W42" s="70"/>
      <c r="X42" s="132"/>
      <c r="Y42" s="126"/>
      <c r="Z42" s="126"/>
      <c r="AA42" s="126"/>
      <c r="AB42" s="126"/>
      <c r="AC42" s="126"/>
      <c r="AD42" s="126"/>
      <c r="AE42" s="126"/>
      <c r="AF42" s="126"/>
      <c r="AG42" s="126"/>
      <c r="AH42" s="126"/>
    </row>
    <row r="43" spans="1:34">
      <c r="A43" s="126"/>
      <c r="B43" s="130"/>
      <c r="C43" s="70"/>
      <c r="D43" s="70"/>
      <c r="E43" s="70"/>
      <c r="F43" s="70"/>
      <c r="G43" s="70"/>
      <c r="H43" s="70"/>
      <c r="I43" s="70"/>
      <c r="J43" s="70"/>
      <c r="K43" s="70"/>
      <c r="L43" s="70"/>
      <c r="M43" s="70"/>
      <c r="N43" s="70"/>
      <c r="O43" s="70"/>
      <c r="P43" s="70"/>
      <c r="Q43" s="70"/>
      <c r="R43" s="70"/>
      <c r="S43" s="70"/>
      <c r="T43" s="70"/>
      <c r="U43" s="70"/>
      <c r="V43" s="70"/>
      <c r="W43" s="70"/>
      <c r="X43" s="132"/>
      <c r="Y43" s="126"/>
      <c r="Z43" s="126"/>
      <c r="AA43" s="126"/>
      <c r="AB43" s="126"/>
      <c r="AC43" s="126"/>
      <c r="AD43" s="126"/>
      <c r="AE43" s="126"/>
      <c r="AF43" s="126"/>
      <c r="AG43" s="126"/>
      <c r="AH43" s="126"/>
    </row>
    <row r="44" spans="1:34">
      <c r="A44" s="126"/>
      <c r="B44" s="130"/>
      <c r="C44" s="70"/>
      <c r="D44" s="70"/>
      <c r="E44" s="70"/>
      <c r="F44" s="70"/>
      <c r="G44" s="70"/>
      <c r="H44" s="70"/>
      <c r="I44" s="70"/>
      <c r="J44" s="70"/>
      <c r="K44" s="70"/>
      <c r="L44" s="70"/>
      <c r="M44" s="70"/>
      <c r="N44" s="70"/>
      <c r="O44" s="70"/>
      <c r="P44" s="70"/>
      <c r="Q44" s="70"/>
      <c r="R44" s="70"/>
      <c r="S44" s="70"/>
      <c r="T44" s="70"/>
      <c r="U44" s="70"/>
      <c r="V44" s="70"/>
      <c r="W44" s="70"/>
      <c r="X44" s="132"/>
      <c r="Y44" s="126"/>
      <c r="Z44" s="126"/>
      <c r="AA44" s="126"/>
      <c r="AB44" s="126"/>
      <c r="AC44" s="126"/>
      <c r="AD44" s="126"/>
      <c r="AE44" s="126"/>
      <c r="AF44" s="126"/>
      <c r="AG44" s="126"/>
      <c r="AH44" s="126"/>
    </row>
    <row r="45" spans="1:34">
      <c r="A45" s="126"/>
      <c r="B45" s="130"/>
      <c r="C45" s="70"/>
      <c r="D45" s="70"/>
      <c r="E45" s="70"/>
      <c r="F45" s="70"/>
      <c r="G45" s="70"/>
      <c r="H45" s="70"/>
      <c r="I45" s="70"/>
      <c r="J45" s="70"/>
      <c r="K45" s="70"/>
      <c r="L45" s="70"/>
      <c r="M45" s="70"/>
      <c r="N45" s="70"/>
      <c r="O45" s="70"/>
      <c r="P45" s="70"/>
      <c r="Q45" s="70"/>
      <c r="R45" s="70"/>
      <c r="S45" s="70"/>
      <c r="T45" s="70"/>
      <c r="U45" s="70"/>
      <c r="V45" s="70"/>
      <c r="W45" s="70"/>
      <c r="X45" s="132"/>
      <c r="Y45" s="126"/>
      <c r="Z45" s="126"/>
      <c r="AA45" s="126"/>
      <c r="AB45" s="126"/>
      <c r="AC45" s="126"/>
      <c r="AD45" s="126"/>
      <c r="AE45" s="126"/>
      <c r="AF45" s="126"/>
      <c r="AG45" s="126"/>
      <c r="AH45" s="126"/>
    </row>
    <row r="46" spans="1:34">
      <c r="A46" s="126"/>
      <c r="B46" s="130"/>
      <c r="C46" s="70"/>
      <c r="D46" s="70"/>
      <c r="E46" s="70"/>
      <c r="F46" s="70"/>
      <c r="G46" s="70"/>
      <c r="H46" s="70"/>
      <c r="I46" s="70"/>
      <c r="J46" s="70"/>
      <c r="K46" s="70"/>
      <c r="L46" s="70"/>
      <c r="M46" s="70"/>
      <c r="N46" s="70"/>
      <c r="O46" s="70"/>
      <c r="P46" s="70"/>
      <c r="Q46" s="70"/>
      <c r="R46" s="70"/>
      <c r="S46" s="70"/>
      <c r="T46" s="70"/>
      <c r="U46" s="70"/>
      <c r="V46" s="70"/>
      <c r="W46" s="70"/>
      <c r="X46" s="132"/>
      <c r="Y46" s="126"/>
      <c r="Z46" s="126"/>
      <c r="AA46" s="126"/>
      <c r="AB46" s="126"/>
      <c r="AC46" s="126"/>
      <c r="AD46" s="126"/>
      <c r="AE46" s="126"/>
      <c r="AF46" s="126"/>
      <c r="AG46" s="126"/>
      <c r="AH46" s="126"/>
    </row>
    <row r="47" spans="1:34">
      <c r="A47" s="126"/>
      <c r="B47" s="130"/>
      <c r="C47" s="70"/>
      <c r="D47" s="70"/>
      <c r="E47" s="70"/>
      <c r="F47" s="70"/>
      <c r="G47" s="70"/>
      <c r="H47" s="70"/>
      <c r="I47" s="70"/>
      <c r="J47" s="70"/>
      <c r="K47" s="70"/>
      <c r="L47" s="70"/>
      <c r="M47" s="70"/>
      <c r="N47" s="70"/>
      <c r="O47" s="70"/>
      <c r="P47" s="70"/>
      <c r="Q47" s="70"/>
      <c r="R47" s="70"/>
      <c r="S47" s="70"/>
      <c r="T47" s="70"/>
      <c r="U47" s="70"/>
      <c r="V47" s="70"/>
      <c r="W47" s="70"/>
      <c r="X47" s="132"/>
      <c r="Y47" s="126"/>
      <c r="Z47" s="126"/>
      <c r="AA47" s="126"/>
      <c r="AB47" s="126"/>
      <c r="AC47" s="126"/>
      <c r="AD47" s="126"/>
      <c r="AE47" s="126"/>
      <c r="AF47" s="126"/>
      <c r="AG47" s="126"/>
      <c r="AH47" s="126"/>
    </row>
    <row r="48" spans="1:34">
      <c r="A48" s="126"/>
      <c r="B48" s="130"/>
      <c r="C48" s="70"/>
      <c r="D48" s="70"/>
      <c r="E48" s="70"/>
      <c r="F48" s="70"/>
      <c r="G48" s="70"/>
      <c r="H48" s="70"/>
      <c r="I48" s="70"/>
      <c r="J48" s="70"/>
      <c r="K48" s="70"/>
      <c r="L48" s="70"/>
      <c r="M48" s="70"/>
      <c r="N48" s="70"/>
      <c r="O48" s="70"/>
      <c r="P48" s="70"/>
      <c r="Q48" s="70"/>
      <c r="R48" s="70"/>
      <c r="S48" s="70"/>
      <c r="T48" s="70"/>
      <c r="U48" s="70"/>
      <c r="V48" s="70"/>
      <c r="W48" s="70"/>
      <c r="X48" s="132"/>
      <c r="Y48" s="126"/>
      <c r="Z48" s="126"/>
      <c r="AA48" s="126"/>
      <c r="AB48" s="126"/>
      <c r="AC48" s="126"/>
      <c r="AD48" s="126"/>
      <c r="AE48" s="126"/>
      <c r="AF48" s="126"/>
      <c r="AG48" s="126"/>
      <c r="AH48" s="126"/>
    </row>
    <row r="49" spans="1:34">
      <c r="A49" s="126"/>
      <c r="B49" s="130"/>
      <c r="C49" s="70"/>
      <c r="D49" s="70"/>
      <c r="E49" s="70"/>
      <c r="F49" s="70"/>
      <c r="G49" s="70"/>
      <c r="H49" s="70"/>
      <c r="I49" s="70"/>
      <c r="J49" s="70"/>
      <c r="K49" s="70"/>
      <c r="L49" s="70"/>
      <c r="M49" s="70"/>
      <c r="N49" s="70"/>
      <c r="O49" s="70"/>
      <c r="P49" s="70"/>
      <c r="Q49" s="70"/>
      <c r="R49" s="70"/>
      <c r="S49" s="70"/>
      <c r="T49" s="70"/>
      <c r="U49" s="70"/>
      <c r="V49" s="70"/>
      <c r="W49" s="70"/>
      <c r="X49" s="132"/>
      <c r="Y49" s="126"/>
      <c r="Z49" s="126"/>
      <c r="AA49" s="126"/>
      <c r="AB49" s="126"/>
      <c r="AC49" s="126"/>
      <c r="AD49" s="126"/>
      <c r="AE49" s="126"/>
      <c r="AF49" s="126"/>
      <c r="AG49" s="126"/>
      <c r="AH49" s="126"/>
    </row>
    <row r="50" spans="1:34">
      <c r="A50" s="126"/>
      <c r="B50" s="130"/>
      <c r="C50" s="70"/>
      <c r="D50" s="70"/>
      <c r="E50" s="70"/>
      <c r="F50" s="70"/>
      <c r="G50" s="70"/>
      <c r="H50" s="70"/>
      <c r="I50" s="70"/>
      <c r="J50" s="70"/>
      <c r="K50" s="70"/>
      <c r="L50" s="70"/>
      <c r="M50" s="70"/>
      <c r="N50" s="70"/>
      <c r="O50" s="70"/>
      <c r="P50" s="70"/>
      <c r="Q50" s="70"/>
      <c r="R50" s="70"/>
      <c r="S50" s="70"/>
      <c r="T50" s="70"/>
      <c r="U50" s="70"/>
      <c r="V50" s="70"/>
      <c r="W50" s="70"/>
      <c r="X50" s="132"/>
      <c r="Y50" s="126"/>
      <c r="Z50" s="126"/>
      <c r="AA50" s="126"/>
      <c r="AB50" s="126"/>
      <c r="AC50" s="126"/>
      <c r="AD50" s="126"/>
      <c r="AE50" s="126"/>
      <c r="AF50" s="126"/>
      <c r="AG50" s="126"/>
      <c r="AH50" s="126"/>
    </row>
    <row r="51" spans="1:34">
      <c r="A51" s="126"/>
      <c r="B51" s="130"/>
      <c r="C51" s="70"/>
      <c r="D51" s="70"/>
      <c r="E51" s="70"/>
      <c r="F51" s="70"/>
      <c r="G51" s="70"/>
      <c r="H51" s="70"/>
      <c r="I51" s="70"/>
      <c r="J51" s="70"/>
      <c r="K51" s="70"/>
      <c r="L51" s="70"/>
      <c r="M51" s="70"/>
      <c r="N51" s="70"/>
      <c r="O51" s="70"/>
      <c r="P51" s="70"/>
      <c r="Q51" s="70"/>
      <c r="R51" s="70"/>
      <c r="S51" s="70"/>
      <c r="T51" s="70"/>
      <c r="U51" s="70"/>
      <c r="V51" s="70"/>
      <c r="W51" s="70"/>
      <c r="X51" s="132"/>
      <c r="Y51" s="126"/>
      <c r="Z51" s="126"/>
      <c r="AA51" s="126"/>
      <c r="AB51" s="126"/>
      <c r="AC51" s="126"/>
      <c r="AD51" s="126"/>
      <c r="AE51" s="126"/>
      <c r="AF51" s="126"/>
      <c r="AG51" s="126"/>
      <c r="AH51" s="126"/>
    </row>
    <row r="52" spans="1:34">
      <c r="A52" s="126"/>
      <c r="B52" s="130"/>
      <c r="C52" s="70"/>
      <c r="D52" s="70"/>
      <c r="E52" s="70"/>
      <c r="F52" s="70"/>
      <c r="G52" s="70"/>
      <c r="H52" s="70"/>
      <c r="I52" s="70"/>
      <c r="J52" s="70"/>
      <c r="K52" s="70"/>
      <c r="L52" s="70"/>
      <c r="M52" s="70"/>
      <c r="N52" s="70"/>
      <c r="O52" s="70"/>
      <c r="P52" s="70"/>
      <c r="Q52" s="70"/>
      <c r="R52" s="70"/>
      <c r="S52" s="70"/>
      <c r="T52" s="70"/>
      <c r="U52" s="70"/>
      <c r="V52" s="70"/>
      <c r="W52" s="70"/>
      <c r="X52" s="132"/>
      <c r="Y52" s="126"/>
      <c r="Z52" s="126"/>
      <c r="AA52" s="126"/>
      <c r="AB52" s="126"/>
      <c r="AC52" s="126"/>
      <c r="AD52" s="126"/>
      <c r="AE52" s="126"/>
      <c r="AF52" s="126"/>
      <c r="AG52" s="126"/>
      <c r="AH52" s="126"/>
    </row>
    <row r="53" spans="1:34">
      <c r="A53" s="126"/>
      <c r="B53" s="130"/>
      <c r="C53" s="70"/>
      <c r="D53" s="70"/>
      <c r="E53" s="70"/>
      <c r="F53" s="70"/>
      <c r="G53" s="70"/>
      <c r="H53" s="70"/>
      <c r="I53" s="70"/>
      <c r="J53" s="70"/>
      <c r="K53" s="70"/>
      <c r="L53" s="70"/>
      <c r="M53" s="70"/>
      <c r="N53" s="70"/>
      <c r="O53" s="70"/>
      <c r="P53" s="70"/>
      <c r="Q53" s="70"/>
      <c r="R53" s="70"/>
      <c r="S53" s="70"/>
      <c r="T53" s="70"/>
      <c r="U53" s="70"/>
      <c r="V53" s="70"/>
      <c r="W53" s="70"/>
      <c r="X53" s="132"/>
      <c r="Y53" s="126"/>
      <c r="Z53" s="126"/>
      <c r="AA53" s="126"/>
      <c r="AB53" s="126"/>
      <c r="AC53" s="126"/>
      <c r="AD53" s="126"/>
      <c r="AE53" s="126"/>
      <c r="AF53" s="126"/>
      <c r="AG53" s="126"/>
      <c r="AH53" s="126"/>
    </row>
    <row r="54" spans="1:34">
      <c r="A54" s="126"/>
      <c r="B54" s="130"/>
      <c r="C54" s="70"/>
      <c r="D54" s="70"/>
      <c r="E54" s="70"/>
      <c r="F54" s="70"/>
      <c r="G54" s="70"/>
      <c r="H54" s="70"/>
      <c r="I54" s="70"/>
      <c r="J54" s="70"/>
      <c r="K54" s="70"/>
      <c r="L54" s="70"/>
      <c r="M54" s="70"/>
      <c r="N54" s="70"/>
      <c r="O54" s="70"/>
      <c r="P54" s="70"/>
      <c r="Q54" s="70"/>
      <c r="R54" s="70"/>
      <c r="S54" s="70"/>
      <c r="T54" s="70"/>
      <c r="U54" s="70"/>
      <c r="V54" s="70"/>
      <c r="W54" s="70"/>
      <c r="X54" s="132"/>
      <c r="Y54" s="126"/>
      <c r="Z54" s="126"/>
      <c r="AA54" s="126"/>
      <c r="AB54" s="126"/>
      <c r="AC54" s="126"/>
      <c r="AD54" s="126"/>
      <c r="AE54" s="126"/>
      <c r="AF54" s="126"/>
      <c r="AG54" s="126"/>
      <c r="AH54" s="126"/>
    </row>
    <row r="55" spans="1:34">
      <c r="A55" s="126"/>
      <c r="B55" s="130"/>
      <c r="C55" s="70"/>
      <c r="D55" s="70"/>
      <c r="E55" s="70"/>
      <c r="F55" s="70"/>
      <c r="G55" s="70"/>
      <c r="H55" s="70"/>
      <c r="I55" s="70"/>
      <c r="J55" s="70"/>
      <c r="K55" s="70"/>
      <c r="L55" s="70"/>
      <c r="M55" s="70"/>
      <c r="N55" s="70"/>
      <c r="O55" s="70"/>
      <c r="P55" s="70"/>
      <c r="Q55" s="70"/>
      <c r="R55" s="70"/>
      <c r="S55" s="70"/>
      <c r="T55" s="70"/>
      <c r="U55" s="70"/>
      <c r="V55" s="70"/>
      <c r="W55" s="70"/>
      <c r="X55" s="132"/>
      <c r="Y55" s="126"/>
      <c r="Z55" s="126"/>
      <c r="AA55" s="126"/>
      <c r="AB55" s="126"/>
      <c r="AC55" s="126"/>
      <c r="AD55" s="126"/>
      <c r="AE55" s="126"/>
      <c r="AF55" s="126"/>
      <c r="AG55" s="126"/>
      <c r="AH55" s="126"/>
    </row>
    <row r="56" spans="1:34">
      <c r="A56" s="126"/>
      <c r="B56" s="130"/>
      <c r="C56" s="70"/>
      <c r="D56" s="70"/>
      <c r="E56" s="70"/>
      <c r="F56" s="70"/>
      <c r="G56" s="70"/>
      <c r="H56" s="70"/>
      <c r="I56" s="70"/>
      <c r="J56" s="70"/>
      <c r="K56" s="70"/>
      <c r="L56" s="70"/>
      <c r="M56" s="70"/>
      <c r="N56" s="70"/>
      <c r="O56" s="70"/>
      <c r="P56" s="70"/>
      <c r="Q56" s="70"/>
      <c r="R56" s="70"/>
      <c r="S56" s="70"/>
      <c r="T56" s="70"/>
      <c r="U56" s="70"/>
      <c r="V56" s="70"/>
      <c r="W56" s="70"/>
      <c r="X56" s="132"/>
      <c r="Y56" s="126"/>
      <c r="Z56" s="126"/>
      <c r="AA56" s="126"/>
      <c r="AB56" s="126"/>
      <c r="AC56" s="126"/>
      <c r="AD56" s="126"/>
      <c r="AE56" s="126"/>
      <c r="AF56" s="126"/>
      <c r="AG56" s="126"/>
      <c r="AH56" s="126"/>
    </row>
    <row r="57" spans="1:34">
      <c r="A57" s="126"/>
      <c r="B57" s="130"/>
      <c r="C57" s="70"/>
      <c r="D57" s="70"/>
      <c r="E57" s="70"/>
      <c r="F57" s="70"/>
      <c r="G57" s="70"/>
      <c r="H57" s="70"/>
      <c r="I57" s="70"/>
      <c r="J57" s="70"/>
      <c r="K57" s="70"/>
      <c r="L57" s="70"/>
      <c r="M57" s="70"/>
      <c r="N57" s="70"/>
      <c r="O57" s="70"/>
      <c r="P57" s="70"/>
      <c r="Q57" s="70"/>
      <c r="R57" s="70"/>
      <c r="S57" s="70"/>
      <c r="T57" s="70"/>
      <c r="U57" s="70"/>
      <c r="V57" s="70"/>
      <c r="W57" s="70"/>
      <c r="X57" s="132"/>
      <c r="Y57" s="126"/>
      <c r="Z57" s="126"/>
      <c r="AA57" s="126"/>
      <c r="AB57" s="126"/>
      <c r="AC57" s="126"/>
      <c r="AD57" s="126"/>
      <c r="AE57" s="126"/>
      <c r="AF57" s="126"/>
      <c r="AG57" s="126"/>
      <c r="AH57" s="126"/>
    </row>
    <row r="58" spans="1:34">
      <c r="A58" s="126"/>
      <c r="B58" s="130"/>
      <c r="C58" s="70"/>
      <c r="D58" s="70"/>
      <c r="E58" s="70"/>
      <c r="F58" s="70"/>
      <c r="G58" s="70"/>
      <c r="H58" s="70"/>
      <c r="I58" s="70"/>
      <c r="J58" s="70"/>
      <c r="K58" s="70"/>
      <c r="L58" s="70"/>
      <c r="M58" s="70"/>
      <c r="N58" s="70"/>
      <c r="O58" s="70"/>
      <c r="P58" s="70"/>
      <c r="Q58" s="70"/>
      <c r="R58" s="70"/>
      <c r="S58" s="70"/>
      <c r="T58" s="70"/>
      <c r="U58" s="70"/>
      <c r="V58" s="70"/>
      <c r="W58" s="70"/>
      <c r="X58" s="132"/>
      <c r="Y58" s="126"/>
      <c r="Z58" s="126"/>
      <c r="AA58" s="126"/>
      <c r="AB58" s="126"/>
      <c r="AC58" s="126"/>
      <c r="AD58" s="126"/>
      <c r="AE58" s="126"/>
      <c r="AF58" s="126"/>
      <c r="AG58" s="126"/>
      <c r="AH58" s="126"/>
    </row>
    <row r="59" spans="1:34">
      <c r="A59" s="126"/>
      <c r="B59" s="130"/>
      <c r="C59" s="70"/>
      <c r="D59" s="70"/>
      <c r="E59" s="70"/>
      <c r="F59" s="70"/>
      <c r="G59" s="70"/>
      <c r="H59" s="70"/>
      <c r="I59" s="70"/>
      <c r="J59" s="70"/>
      <c r="K59" s="70"/>
      <c r="L59" s="70"/>
      <c r="M59" s="70"/>
      <c r="N59" s="70"/>
      <c r="O59" s="70"/>
      <c r="P59" s="70"/>
      <c r="Q59" s="70"/>
      <c r="R59" s="70"/>
      <c r="S59" s="70"/>
      <c r="T59" s="70"/>
      <c r="U59" s="70"/>
      <c r="V59" s="70"/>
      <c r="W59" s="70"/>
      <c r="X59" s="132"/>
      <c r="Y59" s="126"/>
      <c r="Z59" s="126"/>
      <c r="AA59" s="126"/>
      <c r="AB59" s="126"/>
      <c r="AC59" s="126"/>
      <c r="AD59" s="126"/>
      <c r="AE59" s="126"/>
      <c r="AF59" s="126"/>
      <c r="AG59" s="126"/>
      <c r="AH59" s="126"/>
    </row>
    <row r="60" spans="1:34">
      <c r="A60" s="126"/>
      <c r="B60" s="130"/>
      <c r="C60" s="70"/>
      <c r="D60" s="70"/>
      <c r="E60" s="70"/>
      <c r="F60" s="70"/>
      <c r="G60" s="70"/>
      <c r="H60" s="70"/>
      <c r="I60" s="70"/>
      <c r="J60" s="70"/>
      <c r="K60" s="70"/>
      <c r="L60" s="70"/>
      <c r="M60" s="70"/>
      <c r="N60" s="70"/>
      <c r="O60" s="70"/>
      <c r="P60" s="70"/>
      <c r="Q60" s="70"/>
      <c r="R60" s="70"/>
      <c r="S60" s="70"/>
      <c r="T60" s="70"/>
      <c r="U60" s="70"/>
      <c r="V60" s="70"/>
      <c r="W60" s="70"/>
      <c r="X60" s="132"/>
      <c r="Y60" s="126"/>
      <c r="Z60" s="126"/>
      <c r="AA60" s="126"/>
      <c r="AB60" s="126"/>
      <c r="AC60" s="126"/>
      <c r="AD60" s="126"/>
      <c r="AE60" s="126"/>
      <c r="AF60" s="126"/>
      <c r="AG60" s="126"/>
      <c r="AH60" s="126"/>
    </row>
    <row r="61" spans="1:34">
      <c r="A61" s="126"/>
      <c r="B61" s="130"/>
      <c r="C61" s="70"/>
      <c r="D61" s="70"/>
      <c r="E61" s="70"/>
      <c r="F61" s="70"/>
      <c r="G61" s="70"/>
      <c r="H61" s="70"/>
      <c r="I61" s="70"/>
      <c r="J61" s="70"/>
      <c r="K61" s="70"/>
      <c r="L61" s="70"/>
      <c r="M61" s="70"/>
      <c r="N61" s="70"/>
      <c r="O61" s="70"/>
      <c r="P61" s="70"/>
      <c r="Q61" s="70"/>
      <c r="R61" s="70"/>
      <c r="S61" s="70"/>
      <c r="T61" s="70"/>
      <c r="U61" s="70"/>
      <c r="V61" s="70"/>
      <c r="W61" s="70"/>
      <c r="X61" s="132"/>
      <c r="Y61" s="126"/>
      <c r="Z61" s="126"/>
      <c r="AA61" s="126"/>
      <c r="AB61" s="126"/>
      <c r="AC61" s="126"/>
      <c r="AD61" s="126"/>
      <c r="AE61" s="126"/>
      <c r="AF61" s="126"/>
      <c r="AG61" s="126"/>
      <c r="AH61" s="126"/>
    </row>
    <row r="62" spans="1:34">
      <c r="A62" s="126"/>
      <c r="B62" s="130"/>
      <c r="C62" s="70"/>
      <c r="D62" s="70"/>
      <c r="E62" s="70"/>
      <c r="F62" s="70"/>
      <c r="G62" s="70"/>
      <c r="H62" s="70"/>
      <c r="I62" s="70"/>
      <c r="J62" s="70"/>
      <c r="K62" s="70"/>
      <c r="L62" s="70"/>
      <c r="M62" s="70"/>
      <c r="N62" s="70"/>
      <c r="O62" s="70"/>
      <c r="P62" s="70"/>
      <c r="Q62" s="70"/>
      <c r="R62" s="70"/>
      <c r="S62" s="70"/>
      <c r="T62" s="70"/>
      <c r="U62" s="70"/>
      <c r="V62" s="70"/>
      <c r="W62" s="70"/>
      <c r="X62" s="132"/>
      <c r="Y62" s="126"/>
      <c r="Z62" s="126"/>
      <c r="AA62" s="126"/>
      <c r="AB62" s="126"/>
      <c r="AC62" s="126"/>
      <c r="AD62" s="126"/>
      <c r="AE62" s="126"/>
      <c r="AF62" s="126"/>
      <c r="AG62" s="126"/>
      <c r="AH62" s="126"/>
    </row>
    <row r="63" spans="1:34">
      <c r="A63" s="126"/>
      <c r="B63" s="130"/>
      <c r="C63" s="70"/>
      <c r="D63" s="70"/>
      <c r="E63" s="70"/>
      <c r="F63" s="70"/>
      <c r="G63" s="70"/>
      <c r="H63" s="70"/>
      <c r="I63" s="70"/>
      <c r="J63" s="70"/>
      <c r="K63" s="70"/>
      <c r="L63" s="70"/>
      <c r="M63" s="70"/>
      <c r="N63" s="70"/>
      <c r="O63" s="70"/>
      <c r="P63" s="70"/>
      <c r="Q63" s="70"/>
      <c r="R63" s="70"/>
      <c r="S63" s="70"/>
      <c r="T63" s="70"/>
      <c r="U63" s="70"/>
      <c r="V63" s="70"/>
      <c r="W63" s="70"/>
      <c r="X63" s="132"/>
      <c r="Y63" s="126"/>
      <c r="Z63" s="126"/>
      <c r="AA63" s="126"/>
      <c r="AB63" s="126"/>
      <c r="AC63" s="126"/>
      <c r="AD63" s="126"/>
      <c r="AE63" s="126"/>
      <c r="AF63" s="126"/>
      <c r="AG63" s="126"/>
      <c r="AH63" s="126"/>
    </row>
    <row r="64" spans="1:34">
      <c r="A64" s="126"/>
      <c r="B64" s="130"/>
      <c r="C64" s="70"/>
      <c r="D64" s="70"/>
      <c r="E64" s="70"/>
      <c r="F64" s="70"/>
      <c r="G64" s="70"/>
      <c r="H64" s="70"/>
      <c r="I64" s="70"/>
      <c r="J64" s="70"/>
      <c r="K64" s="70"/>
      <c r="L64" s="70"/>
      <c r="M64" s="70"/>
      <c r="N64" s="70"/>
      <c r="O64" s="70"/>
      <c r="P64" s="70"/>
      <c r="Q64" s="70"/>
      <c r="R64" s="70"/>
      <c r="S64" s="70"/>
      <c r="T64" s="70"/>
      <c r="U64" s="70"/>
      <c r="V64" s="70"/>
      <c r="W64" s="70"/>
      <c r="X64" s="132"/>
      <c r="Y64" s="126"/>
      <c r="Z64" s="126"/>
      <c r="AA64" s="126"/>
      <c r="AB64" s="126"/>
      <c r="AC64" s="126"/>
      <c r="AD64" s="126"/>
      <c r="AE64" s="126"/>
      <c r="AF64" s="126"/>
      <c r="AG64" s="126"/>
      <c r="AH64" s="126"/>
    </row>
    <row r="65" spans="1:34">
      <c r="A65" s="126"/>
      <c r="B65" s="130"/>
      <c r="C65" s="70"/>
      <c r="D65" s="70"/>
      <c r="E65" s="70"/>
      <c r="F65" s="70"/>
      <c r="G65" s="70"/>
      <c r="H65" s="70"/>
      <c r="I65" s="70"/>
      <c r="J65" s="70"/>
      <c r="K65" s="70"/>
      <c r="L65" s="70"/>
      <c r="M65" s="70"/>
      <c r="N65" s="70"/>
      <c r="O65" s="70"/>
      <c r="P65" s="70"/>
      <c r="Q65" s="70"/>
      <c r="R65" s="70"/>
      <c r="S65" s="70"/>
      <c r="T65" s="70"/>
      <c r="U65" s="70"/>
      <c r="V65" s="70"/>
      <c r="W65" s="70"/>
      <c r="X65" s="132"/>
      <c r="Y65" s="126"/>
      <c r="Z65" s="126"/>
      <c r="AA65" s="126"/>
      <c r="AB65" s="126"/>
      <c r="AC65" s="126"/>
      <c r="AD65" s="126"/>
      <c r="AE65" s="126"/>
      <c r="AF65" s="126"/>
      <c r="AG65" s="126"/>
      <c r="AH65" s="126"/>
    </row>
    <row r="66" spans="1:34">
      <c r="A66" s="126"/>
      <c r="B66" s="130"/>
      <c r="C66" s="70"/>
      <c r="D66" s="70"/>
      <c r="E66" s="70"/>
      <c r="F66" s="70"/>
      <c r="G66" s="70"/>
      <c r="H66" s="70"/>
      <c r="I66" s="70"/>
      <c r="J66" s="70"/>
      <c r="K66" s="70"/>
      <c r="L66" s="70"/>
      <c r="M66" s="70"/>
      <c r="N66" s="70"/>
      <c r="O66" s="70"/>
      <c r="P66" s="70"/>
      <c r="Q66" s="70"/>
      <c r="R66" s="70"/>
      <c r="S66" s="70"/>
      <c r="T66" s="70"/>
      <c r="U66" s="70"/>
      <c r="V66" s="70"/>
      <c r="W66" s="70"/>
      <c r="X66" s="132"/>
      <c r="Y66" s="126"/>
      <c r="Z66" s="126"/>
      <c r="AA66" s="126"/>
      <c r="AB66" s="126"/>
      <c r="AC66" s="126"/>
      <c r="AD66" s="126"/>
      <c r="AE66" s="126"/>
      <c r="AF66" s="126"/>
      <c r="AG66" s="126"/>
      <c r="AH66" s="126"/>
    </row>
    <row r="67" spans="1:34">
      <c r="A67" s="126"/>
      <c r="B67" s="130"/>
      <c r="C67" s="70"/>
      <c r="D67" s="70"/>
      <c r="E67" s="70"/>
      <c r="F67" s="70"/>
      <c r="G67" s="70"/>
      <c r="H67" s="70"/>
      <c r="I67" s="70"/>
      <c r="J67" s="70"/>
      <c r="K67" s="70"/>
      <c r="L67" s="70"/>
      <c r="M67" s="70"/>
      <c r="N67" s="70"/>
      <c r="O67" s="70"/>
      <c r="P67" s="70"/>
      <c r="Q67" s="70"/>
      <c r="R67" s="70"/>
      <c r="S67" s="70"/>
      <c r="T67" s="70"/>
      <c r="U67" s="70"/>
      <c r="V67" s="70"/>
      <c r="W67" s="70"/>
      <c r="X67" s="132"/>
      <c r="Y67" s="126"/>
      <c r="Z67" s="126"/>
      <c r="AA67" s="126"/>
      <c r="AB67" s="126"/>
      <c r="AC67" s="126"/>
      <c r="AD67" s="126"/>
      <c r="AE67" s="126"/>
      <c r="AF67" s="126"/>
      <c r="AG67" s="126"/>
      <c r="AH67" s="126"/>
    </row>
    <row r="68" spans="1:34">
      <c r="A68" s="126"/>
      <c r="B68" s="130"/>
      <c r="C68" s="70"/>
      <c r="D68" s="70"/>
      <c r="E68" s="70"/>
      <c r="F68" s="70"/>
      <c r="G68" s="70"/>
      <c r="H68" s="70"/>
      <c r="I68" s="70"/>
      <c r="J68" s="70"/>
      <c r="K68" s="70"/>
      <c r="L68" s="70"/>
      <c r="M68" s="70"/>
      <c r="N68" s="70"/>
      <c r="O68" s="70"/>
      <c r="P68" s="70"/>
      <c r="Q68" s="70"/>
      <c r="R68" s="70"/>
      <c r="S68" s="70"/>
      <c r="T68" s="70"/>
      <c r="U68" s="70"/>
      <c r="V68" s="70"/>
      <c r="W68" s="70"/>
      <c r="X68" s="132"/>
      <c r="Y68" s="126"/>
      <c r="Z68" s="126"/>
      <c r="AA68" s="126"/>
      <c r="AB68" s="126"/>
      <c r="AC68" s="126"/>
      <c r="AD68" s="126"/>
      <c r="AE68" s="126"/>
      <c r="AF68" s="126"/>
      <c r="AG68" s="126"/>
      <c r="AH68" s="126"/>
    </row>
    <row r="69" spans="1:34">
      <c r="A69" s="126"/>
      <c r="B69" s="130"/>
      <c r="C69" s="70"/>
      <c r="D69" s="70"/>
      <c r="E69" s="70"/>
      <c r="F69" s="70"/>
      <c r="G69" s="70"/>
      <c r="H69" s="70"/>
      <c r="I69" s="70"/>
      <c r="J69" s="70"/>
      <c r="K69" s="70"/>
      <c r="L69" s="70"/>
      <c r="M69" s="70"/>
      <c r="N69" s="70"/>
      <c r="O69" s="70"/>
      <c r="P69" s="70"/>
      <c r="Q69" s="70"/>
      <c r="R69" s="70"/>
      <c r="S69" s="70"/>
      <c r="T69" s="70"/>
      <c r="U69" s="70"/>
      <c r="V69" s="70"/>
      <c r="W69" s="70"/>
      <c r="X69" s="132"/>
      <c r="Y69" s="126"/>
      <c r="Z69" s="126"/>
      <c r="AA69" s="126"/>
      <c r="AB69" s="126"/>
      <c r="AC69" s="126"/>
      <c r="AD69" s="126"/>
      <c r="AE69" s="126"/>
      <c r="AF69" s="126"/>
      <c r="AG69" s="126"/>
      <c r="AH69" s="126"/>
    </row>
    <row r="70" spans="1:34">
      <c r="A70" s="126"/>
      <c r="B70" s="130"/>
      <c r="C70" s="70"/>
      <c r="D70" s="70"/>
      <c r="E70" s="70"/>
      <c r="F70" s="70"/>
      <c r="G70" s="70"/>
      <c r="H70" s="70"/>
      <c r="I70" s="70"/>
      <c r="J70" s="70"/>
      <c r="K70" s="70"/>
      <c r="L70" s="70"/>
      <c r="M70" s="70"/>
      <c r="N70" s="70"/>
      <c r="O70" s="70"/>
      <c r="P70" s="70"/>
      <c r="Q70" s="70"/>
      <c r="R70" s="70"/>
      <c r="S70" s="70"/>
      <c r="T70" s="70"/>
      <c r="U70" s="70"/>
      <c r="V70" s="70"/>
      <c r="W70" s="70"/>
      <c r="X70" s="132"/>
      <c r="Y70" s="126"/>
      <c r="Z70" s="126"/>
      <c r="AA70" s="126"/>
      <c r="AB70" s="126"/>
      <c r="AC70" s="126"/>
      <c r="AD70" s="126"/>
      <c r="AE70" s="126"/>
      <c r="AF70" s="126"/>
      <c r="AG70" s="126"/>
      <c r="AH70" s="126"/>
    </row>
    <row r="71" spans="1:34">
      <c r="A71" s="126"/>
      <c r="B71" s="130"/>
      <c r="C71" s="70"/>
      <c r="D71" s="70"/>
      <c r="E71" s="70"/>
      <c r="F71" s="70"/>
      <c r="G71" s="70"/>
      <c r="H71" s="70"/>
      <c r="I71" s="70"/>
      <c r="J71" s="70"/>
      <c r="K71" s="70"/>
      <c r="L71" s="70"/>
      <c r="M71" s="70"/>
      <c r="N71" s="70"/>
      <c r="O71" s="70"/>
      <c r="P71" s="70"/>
      <c r="Q71" s="70"/>
      <c r="R71" s="70"/>
      <c r="S71" s="70"/>
      <c r="T71" s="70"/>
      <c r="U71" s="70"/>
      <c r="V71" s="70"/>
      <c r="W71" s="70"/>
      <c r="X71" s="132"/>
      <c r="Y71" s="126"/>
      <c r="Z71" s="126"/>
      <c r="AA71" s="126"/>
      <c r="AB71" s="126"/>
      <c r="AC71" s="126"/>
      <c r="AD71" s="126"/>
      <c r="AE71" s="126"/>
      <c r="AF71" s="126"/>
      <c r="AG71" s="126"/>
      <c r="AH71" s="126"/>
    </row>
    <row r="72" spans="1:34">
      <c r="A72" s="126"/>
      <c r="B72" s="130"/>
      <c r="C72" s="70"/>
      <c r="D72" s="70"/>
      <c r="E72" s="70"/>
      <c r="F72" s="70"/>
      <c r="G72" s="70"/>
      <c r="H72" s="70"/>
      <c r="I72" s="70"/>
      <c r="J72" s="70"/>
      <c r="K72" s="70"/>
      <c r="L72" s="70"/>
      <c r="M72" s="70"/>
      <c r="N72" s="70"/>
      <c r="O72" s="70"/>
      <c r="P72" s="70"/>
      <c r="Q72" s="70"/>
      <c r="R72" s="70"/>
      <c r="S72" s="70"/>
      <c r="T72" s="70"/>
      <c r="U72" s="70"/>
      <c r="V72" s="70"/>
      <c r="W72" s="70"/>
      <c r="X72" s="132"/>
      <c r="Y72" s="126"/>
      <c r="Z72" s="126"/>
      <c r="AA72" s="126"/>
      <c r="AB72" s="126"/>
      <c r="AC72" s="126"/>
      <c r="AD72" s="126"/>
      <c r="AE72" s="126"/>
      <c r="AF72" s="126"/>
      <c r="AG72" s="126"/>
      <c r="AH72" s="126"/>
    </row>
    <row r="73" spans="1:34">
      <c r="A73" s="126"/>
      <c r="B73" s="130"/>
      <c r="C73" s="70"/>
      <c r="D73" s="70"/>
      <c r="E73" s="70"/>
      <c r="F73" s="70"/>
      <c r="G73" s="70"/>
      <c r="H73" s="70"/>
      <c r="I73" s="70"/>
      <c r="J73" s="70"/>
      <c r="K73" s="70"/>
      <c r="L73" s="70"/>
      <c r="M73" s="70"/>
      <c r="N73" s="70"/>
      <c r="O73" s="70"/>
      <c r="P73" s="70"/>
      <c r="Q73" s="70"/>
      <c r="R73" s="70"/>
      <c r="S73" s="70"/>
      <c r="T73" s="70"/>
      <c r="U73" s="70"/>
      <c r="V73" s="70"/>
      <c r="W73" s="70"/>
      <c r="X73" s="132"/>
      <c r="Y73" s="126"/>
      <c r="Z73" s="126"/>
      <c r="AA73" s="126"/>
      <c r="AB73" s="126"/>
      <c r="AC73" s="126"/>
      <c r="AD73" s="126"/>
      <c r="AE73" s="126"/>
      <c r="AF73" s="126"/>
      <c r="AG73" s="126"/>
      <c r="AH73" s="126"/>
    </row>
    <row r="74" spans="1:34">
      <c r="A74" s="126"/>
      <c r="B74" s="130"/>
      <c r="C74" s="70"/>
      <c r="D74" s="70"/>
      <c r="E74" s="70"/>
      <c r="F74" s="70"/>
      <c r="G74" s="70"/>
      <c r="H74" s="70"/>
      <c r="I74" s="70"/>
      <c r="J74" s="70"/>
      <c r="K74" s="70"/>
      <c r="L74" s="70"/>
      <c r="M74" s="70"/>
      <c r="N74" s="70"/>
      <c r="O74" s="70"/>
      <c r="P74" s="70"/>
      <c r="Q74" s="70"/>
      <c r="R74" s="70"/>
      <c r="S74" s="70"/>
      <c r="T74" s="70"/>
      <c r="U74" s="70"/>
      <c r="V74" s="70"/>
      <c r="W74" s="70"/>
      <c r="X74" s="132"/>
      <c r="Y74" s="126"/>
      <c r="Z74" s="126"/>
      <c r="AA74" s="126"/>
      <c r="AB74" s="126"/>
      <c r="AC74" s="126"/>
      <c r="AD74" s="126"/>
      <c r="AE74" s="126"/>
      <c r="AF74" s="126"/>
      <c r="AG74" s="126"/>
      <c r="AH74" s="126"/>
    </row>
    <row r="75" spans="1:34">
      <c r="A75" s="126"/>
      <c r="B75" s="130"/>
      <c r="C75" s="70"/>
      <c r="D75" s="70"/>
      <c r="E75" s="70"/>
      <c r="F75" s="70"/>
      <c r="G75" s="70"/>
      <c r="H75" s="70"/>
      <c r="I75" s="70"/>
      <c r="J75" s="70"/>
      <c r="K75" s="70"/>
      <c r="L75" s="70"/>
      <c r="M75" s="70"/>
      <c r="N75" s="70"/>
      <c r="O75" s="70"/>
      <c r="P75" s="70"/>
      <c r="Q75" s="70"/>
      <c r="R75" s="70"/>
      <c r="S75" s="70"/>
      <c r="T75" s="70"/>
      <c r="U75" s="70"/>
      <c r="V75" s="70"/>
      <c r="W75" s="70"/>
      <c r="X75" s="132"/>
      <c r="Y75" s="126"/>
      <c r="Z75" s="126"/>
      <c r="AA75" s="126"/>
      <c r="AB75" s="126"/>
      <c r="AC75" s="126"/>
      <c r="AD75" s="126"/>
      <c r="AE75" s="126"/>
      <c r="AF75" s="126"/>
      <c r="AG75" s="126"/>
      <c r="AH75" s="126"/>
    </row>
    <row r="76" spans="1:34">
      <c r="A76" s="126"/>
      <c r="B76" s="130"/>
      <c r="C76" s="70"/>
      <c r="D76" s="70"/>
      <c r="E76" s="70"/>
      <c r="F76" s="70"/>
      <c r="G76" s="70"/>
      <c r="H76" s="70"/>
      <c r="I76" s="70"/>
      <c r="J76" s="70"/>
      <c r="K76" s="70"/>
      <c r="L76" s="70"/>
      <c r="M76" s="70"/>
      <c r="N76" s="70"/>
      <c r="O76" s="70"/>
      <c r="P76" s="70"/>
      <c r="Q76" s="70"/>
      <c r="R76" s="70"/>
      <c r="S76" s="70"/>
      <c r="T76" s="70"/>
      <c r="U76" s="70"/>
      <c r="V76" s="70"/>
      <c r="W76" s="70"/>
      <c r="X76" s="132"/>
      <c r="Y76" s="126"/>
      <c r="Z76" s="126"/>
      <c r="AA76" s="126"/>
      <c r="AB76" s="126"/>
      <c r="AC76" s="126"/>
      <c r="AD76" s="126"/>
      <c r="AE76" s="126"/>
      <c r="AF76" s="126"/>
      <c r="AG76" s="126"/>
      <c r="AH76" s="126"/>
    </row>
    <row r="77" spans="1:34">
      <c r="A77" s="126"/>
      <c r="B77" s="130"/>
      <c r="C77" s="70"/>
      <c r="D77" s="70"/>
      <c r="E77" s="70"/>
      <c r="F77" s="70"/>
      <c r="G77" s="70"/>
      <c r="H77" s="70"/>
      <c r="I77" s="70"/>
      <c r="J77" s="70"/>
      <c r="K77" s="70"/>
      <c r="L77" s="70"/>
      <c r="M77" s="70"/>
      <c r="N77" s="70"/>
      <c r="O77" s="70"/>
      <c r="P77" s="70"/>
      <c r="Q77" s="70"/>
      <c r="R77" s="70"/>
      <c r="S77" s="70"/>
      <c r="T77" s="70"/>
      <c r="U77" s="70"/>
      <c r="V77" s="70"/>
      <c r="W77" s="70"/>
      <c r="X77" s="132"/>
      <c r="Y77" s="126"/>
      <c r="Z77" s="126"/>
      <c r="AA77" s="126"/>
      <c r="AB77" s="126"/>
      <c r="AC77" s="126"/>
      <c r="AD77" s="126"/>
      <c r="AE77" s="126"/>
      <c r="AF77" s="126"/>
      <c r="AG77" s="126"/>
      <c r="AH77" s="126"/>
    </row>
    <row r="78" spans="1:34">
      <c r="A78" s="126"/>
      <c r="B78" s="130"/>
      <c r="C78" s="70"/>
      <c r="D78" s="70"/>
      <c r="E78" s="70"/>
      <c r="F78" s="70"/>
      <c r="G78" s="70"/>
      <c r="H78" s="70"/>
      <c r="I78" s="70"/>
      <c r="J78" s="70"/>
      <c r="K78" s="70"/>
      <c r="L78" s="70"/>
      <c r="M78" s="70"/>
      <c r="N78" s="70"/>
      <c r="O78" s="70"/>
      <c r="P78" s="70"/>
      <c r="Q78" s="70"/>
      <c r="R78" s="70"/>
      <c r="S78" s="70"/>
      <c r="T78" s="70"/>
      <c r="U78" s="70"/>
      <c r="V78" s="70"/>
      <c r="W78" s="70"/>
      <c r="X78" s="132"/>
      <c r="Y78" s="126"/>
      <c r="Z78" s="126"/>
      <c r="AA78" s="126"/>
      <c r="AB78" s="126"/>
      <c r="AC78" s="126"/>
      <c r="AD78" s="126"/>
      <c r="AE78" s="126"/>
      <c r="AF78" s="126"/>
      <c r="AG78" s="126"/>
      <c r="AH78" s="126"/>
    </row>
    <row r="79" spans="1:34">
      <c r="A79" s="126"/>
      <c r="B79" s="130"/>
      <c r="C79" s="70"/>
      <c r="D79" s="70"/>
      <c r="E79" s="70"/>
      <c r="F79" s="70"/>
      <c r="G79" s="70"/>
      <c r="H79" s="70"/>
      <c r="I79" s="70"/>
      <c r="J79" s="70"/>
      <c r="K79" s="70"/>
      <c r="L79" s="70"/>
      <c r="M79" s="70"/>
      <c r="N79" s="70"/>
      <c r="O79" s="70"/>
      <c r="P79" s="70"/>
      <c r="Q79" s="70"/>
      <c r="R79" s="70"/>
      <c r="S79" s="70"/>
      <c r="T79" s="70"/>
      <c r="U79" s="70"/>
      <c r="V79" s="70"/>
      <c r="W79" s="70"/>
      <c r="X79" s="132"/>
      <c r="Y79" s="126"/>
      <c r="Z79" s="126"/>
      <c r="AA79" s="126"/>
      <c r="AB79" s="126"/>
      <c r="AC79" s="126"/>
      <c r="AD79" s="126"/>
      <c r="AE79" s="126"/>
      <c r="AF79" s="126"/>
      <c r="AG79" s="126"/>
      <c r="AH79" s="126"/>
    </row>
    <row r="80" spans="1:34">
      <c r="A80" s="126"/>
      <c r="B80" s="130"/>
      <c r="C80" s="70"/>
      <c r="D80" s="70"/>
      <c r="E80" s="70"/>
      <c r="F80" s="70"/>
      <c r="G80" s="70"/>
      <c r="H80" s="70"/>
      <c r="I80" s="70"/>
      <c r="J80" s="70"/>
      <c r="K80" s="70"/>
      <c r="L80" s="70"/>
      <c r="M80" s="70"/>
      <c r="N80" s="70"/>
      <c r="O80" s="70"/>
      <c r="P80" s="70"/>
      <c r="Q80" s="70"/>
      <c r="R80" s="70"/>
      <c r="S80" s="70"/>
      <c r="T80" s="70"/>
      <c r="U80" s="70"/>
      <c r="V80" s="70"/>
      <c r="W80" s="70"/>
      <c r="X80" s="132"/>
      <c r="Y80" s="126"/>
      <c r="Z80" s="126"/>
      <c r="AA80" s="126"/>
      <c r="AB80" s="126"/>
      <c r="AC80" s="126"/>
      <c r="AD80" s="126"/>
      <c r="AE80" s="126"/>
      <c r="AF80" s="126"/>
      <c r="AG80" s="126"/>
      <c r="AH80" s="126"/>
    </row>
    <row r="81" spans="1:34">
      <c r="A81" s="126"/>
      <c r="B81" s="130"/>
      <c r="C81" s="70"/>
      <c r="D81" s="70"/>
      <c r="E81" s="70"/>
      <c r="F81" s="70"/>
      <c r="G81" s="70"/>
      <c r="H81" s="70"/>
      <c r="I81" s="70"/>
      <c r="J81" s="70"/>
      <c r="K81" s="70"/>
      <c r="L81" s="70"/>
      <c r="M81" s="70"/>
      <c r="N81" s="70"/>
      <c r="O81" s="70"/>
      <c r="P81" s="70"/>
      <c r="Q81" s="70"/>
      <c r="R81" s="70"/>
      <c r="S81" s="70"/>
      <c r="T81" s="70"/>
      <c r="U81" s="70"/>
      <c r="V81" s="70"/>
      <c r="W81" s="70"/>
      <c r="X81" s="132"/>
      <c r="Y81" s="126"/>
      <c r="Z81" s="126"/>
      <c r="AA81" s="126"/>
      <c r="AB81" s="126"/>
      <c r="AC81" s="126"/>
      <c r="AD81" s="126"/>
      <c r="AE81" s="126"/>
      <c r="AF81" s="126"/>
      <c r="AG81" s="126"/>
      <c r="AH81" s="126"/>
    </row>
    <row r="82" spans="1:34">
      <c r="A82" s="126"/>
      <c r="B82" s="130"/>
      <c r="C82" s="70"/>
      <c r="D82" s="70"/>
      <c r="E82" s="70"/>
      <c r="F82" s="70"/>
      <c r="G82" s="70"/>
      <c r="H82" s="70"/>
      <c r="I82" s="70"/>
      <c r="J82" s="70"/>
      <c r="K82" s="70"/>
      <c r="L82" s="70"/>
      <c r="M82" s="70"/>
      <c r="N82" s="70"/>
      <c r="O82" s="70"/>
      <c r="P82" s="70"/>
      <c r="Q82" s="70"/>
      <c r="R82" s="70"/>
      <c r="S82" s="70"/>
      <c r="T82" s="70"/>
      <c r="U82" s="70"/>
      <c r="V82" s="70"/>
      <c r="W82" s="70"/>
      <c r="X82" s="132"/>
      <c r="Y82" s="126"/>
      <c r="Z82" s="126"/>
      <c r="AA82" s="126"/>
      <c r="AB82" s="126"/>
      <c r="AC82" s="126"/>
      <c r="AD82" s="126"/>
      <c r="AE82" s="126"/>
      <c r="AF82" s="126"/>
      <c r="AG82" s="126"/>
      <c r="AH82" s="126"/>
    </row>
    <row r="83" spans="1:34">
      <c r="A83" s="126"/>
      <c r="B83" s="130"/>
      <c r="C83" s="70"/>
      <c r="D83" s="70"/>
      <c r="E83" s="70"/>
      <c r="F83" s="70"/>
      <c r="G83" s="70"/>
      <c r="H83" s="70"/>
      <c r="I83" s="70"/>
      <c r="J83" s="70"/>
      <c r="K83" s="70"/>
      <c r="L83" s="70"/>
      <c r="M83" s="70"/>
      <c r="N83" s="70"/>
      <c r="O83" s="70"/>
      <c r="P83" s="70"/>
      <c r="Q83" s="70"/>
      <c r="R83" s="70"/>
      <c r="S83" s="70"/>
      <c r="T83" s="70"/>
      <c r="U83" s="70"/>
      <c r="V83" s="70"/>
      <c r="W83" s="70"/>
      <c r="X83" s="132"/>
      <c r="Y83" s="126"/>
      <c r="Z83" s="126"/>
      <c r="AA83" s="126"/>
      <c r="AB83" s="126"/>
      <c r="AC83" s="126"/>
      <c r="AD83" s="126"/>
      <c r="AE83" s="126"/>
      <c r="AF83" s="126"/>
      <c r="AG83" s="126"/>
      <c r="AH83" s="126"/>
    </row>
    <row r="84" spans="1:34">
      <c r="A84" s="126"/>
      <c r="B84" s="130"/>
      <c r="C84" s="70"/>
      <c r="D84" s="70"/>
      <c r="E84" s="70"/>
      <c r="F84" s="70"/>
      <c r="G84" s="70"/>
      <c r="H84" s="70"/>
      <c r="I84" s="70"/>
      <c r="J84" s="70"/>
      <c r="K84" s="70"/>
      <c r="L84" s="70"/>
      <c r="M84" s="70"/>
      <c r="N84" s="70"/>
      <c r="O84" s="70"/>
      <c r="P84" s="70"/>
      <c r="Q84" s="70"/>
      <c r="R84" s="70"/>
      <c r="S84" s="70"/>
      <c r="T84" s="70"/>
      <c r="U84" s="70"/>
      <c r="V84" s="70"/>
      <c r="W84" s="70"/>
      <c r="X84" s="132"/>
      <c r="Y84" s="126"/>
      <c r="Z84" s="126"/>
      <c r="AA84" s="126"/>
      <c r="AB84" s="126"/>
      <c r="AC84" s="126"/>
      <c r="AD84" s="126"/>
      <c r="AE84" s="126"/>
      <c r="AF84" s="126"/>
      <c r="AG84" s="126"/>
      <c r="AH84" s="126"/>
    </row>
    <row r="85" spans="1:34">
      <c r="A85" s="126"/>
      <c r="B85" s="130"/>
      <c r="C85" s="70"/>
      <c r="D85" s="70"/>
      <c r="E85" s="70"/>
      <c r="F85" s="70"/>
      <c r="G85" s="70"/>
      <c r="H85" s="70"/>
      <c r="I85" s="70"/>
      <c r="J85" s="70"/>
      <c r="K85" s="70"/>
      <c r="L85" s="70"/>
      <c r="M85" s="70"/>
      <c r="N85" s="70"/>
      <c r="O85" s="70"/>
      <c r="P85" s="70"/>
      <c r="Q85" s="70"/>
      <c r="R85" s="70"/>
      <c r="S85" s="70"/>
      <c r="T85" s="70"/>
      <c r="U85" s="70"/>
      <c r="V85" s="70"/>
      <c r="W85" s="70"/>
      <c r="X85" s="132"/>
      <c r="Y85" s="126"/>
      <c r="Z85" s="126"/>
      <c r="AA85" s="126"/>
      <c r="AB85" s="126"/>
      <c r="AC85" s="126"/>
      <c r="AD85" s="126"/>
      <c r="AE85" s="126"/>
      <c r="AF85" s="126"/>
      <c r="AG85" s="126"/>
      <c r="AH85" s="126"/>
    </row>
    <row r="86" spans="1:34">
      <c r="A86" s="126"/>
      <c r="B86" s="130"/>
      <c r="C86" s="70"/>
      <c r="D86" s="70"/>
      <c r="E86" s="70"/>
      <c r="F86" s="70"/>
      <c r="G86" s="70"/>
      <c r="H86" s="70"/>
      <c r="I86" s="70"/>
      <c r="J86" s="70"/>
      <c r="K86" s="70"/>
      <c r="L86" s="70"/>
      <c r="M86" s="70"/>
      <c r="N86" s="70"/>
      <c r="O86" s="70"/>
      <c r="P86" s="70"/>
      <c r="Q86" s="70"/>
      <c r="R86" s="70"/>
      <c r="S86" s="70"/>
      <c r="T86" s="70"/>
      <c r="U86" s="70"/>
      <c r="V86" s="70"/>
      <c r="W86" s="70"/>
      <c r="X86" s="132"/>
      <c r="Y86" s="126"/>
      <c r="Z86" s="126"/>
      <c r="AA86" s="126"/>
      <c r="AB86" s="126"/>
      <c r="AC86" s="126"/>
      <c r="AD86" s="126"/>
      <c r="AE86" s="126"/>
      <c r="AF86" s="126"/>
      <c r="AG86" s="126"/>
      <c r="AH86" s="126"/>
    </row>
    <row r="87" spans="1:34">
      <c r="A87" s="126"/>
      <c r="B87" s="130"/>
      <c r="C87" s="70"/>
      <c r="D87" s="70"/>
      <c r="E87" s="70"/>
      <c r="F87" s="70"/>
      <c r="G87" s="70"/>
      <c r="H87" s="70"/>
      <c r="I87" s="70"/>
      <c r="J87" s="70"/>
      <c r="K87" s="70"/>
      <c r="L87" s="70"/>
      <c r="M87" s="70"/>
      <c r="N87" s="70"/>
      <c r="O87" s="70"/>
      <c r="P87" s="70"/>
      <c r="Q87" s="70"/>
      <c r="R87" s="70"/>
      <c r="S87" s="70"/>
      <c r="T87" s="70"/>
      <c r="U87" s="70"/>
      <c r="V87" s="70"/>
      <c r="W87" s="70"/>
      <c r="X87" s="132"/>
      <c r="Y87" s="126"/>
      <c r="Z87" s="126"/>
      <c r="AA87" s="126"/>
      <c r="AB87" s="126"/>
      <c r="AC87" s="126"/>
      <c r="AD87" s="126"/>
      <c r="AE87" s="126"/>
      <c r="AF87" s="126"/>
      <c r="AG87" s="126"/>
      <c r="AH87" s="126"/>
    </row>
    <row r="88" spans="1:34">
      <c r="A88" s="126"/>
      <c r="B88" s="130"/>
      <c r="C88" s="70"/>
      <c r="D88" s="70"/>
      <c r="E88" s="70"/>
      <c r="F88" s="70"/>
      <c r="G88" s="70"/>
      <c r="H88" s="70"/>
      <c r="I88" s="70"/>
      <c r="J88" s="70"/>
      <c r="K88" s="70"/>
      <c r="L88" s="70"/>
      <c r="M88" s="70"/>
      <c r="N88" s="70"/>
      <c r="O88" s="70"/>
      <c r="P88" s="70"/>
      <c r="Q88" s="70"/>
      <c r="R88" s="70"/>
      <c r="S88" s="70"/>
      <c r="T88" s="70"/>
      <c r="U88" s="70"/>
      <c r="V88" s="70"/>
      <c r="W88" s="70"/>
      <c r="X88" s="132"/>
      <c r="Y88" s="126"/>
      <c r="Z88" s="126"/>
      <c r="AA88" s="126"/>
      <c r="AB88" s="126"/>
      <c r="AC88" s="126"/>
      <c r="AD88" s="126"/>
      <c r="AE88" s="126"/>
      <c r="AF88" s="126"/>
      <c r="AG88" s="126"/>
      <c r="AH88" s="126"/>
    </row>
    <row r="89" spans="1:34">
      <c r="A89" s="126"/>
      <c r="B89" s="130"/>
      <c r="C89" s="70"/>
      <c r="D89" s="70"/>
      <c r="E89" s="70"/>
      <c r="F89" s="70"/>
      <c r="G89" s="70"/>
      <c r="H89" s="70"/>
      <c r="I89" s="70"/>
      <c r="J89" s="70"/>
      <c r="K89" s="70"/>
      <c r="L89" s="70"/>
      <c r="M89" s="70"/>
      <c r="N89" s="70"/>
      <c r="O89" s="70"/>
      <c r="P89" s="70"/>
      <c r="Q89" s="70"/>
      <c r="R89" s="70"/>
      <c r="S89" s="70"/>
      <c r="T89" s="70"/>
      <c r="U89" s="70"/>
      <c r="V89" s="70"/>
      <c r="W89" s="70"/>
      <c r="X89" s="132"/>
      <c r="Y89" s="126"/>
      <c r="Z89" s="126"/>
      <c r="AA89" s="126"/>
      <c r="AB89" s="126"/>
      <c r="AC89" s="126"/>
      <c r="AD89" s="126"/>
      <c r="AE89" s="126"/>
      <c r="AF89" s="126"/>
      <c r="AG89" s="126"/>
      <c r="AH89" s="126"/>
    </row>
    <row r="90" spans="1:34">
      <c r="A90" s="126"/>
      <c r="B90" s="130"/>
      <c r="C90" s="70"/>
      <c r="D90" s="70"/>
      <c r="E90" s="70"/>
      <c r="F90" s="70"/>
      <c r="G90" s="70"/>
      <c r="H90" s="70"/>
      <c r="I90" s="70"/>
      <c r="J90" s="70"/>
      <c r="K90" s="70"/>
      <c r="L90" s="70"/>
      <c r="M90" s="70"/>
      <c r="N90" s="70"/>
      <c r="O90" s="70"/>
      <c r="P90" s="70"/>
      <c r="Q90" s="70"/>
      <c r="R90" s="70"/>
      <c r="S90" s="70"/>
      <c r="T90" s="70"/>
      <c r="U90" s="70"/>
      <c r="V90" s="70"/>
      <c r="W90" s="70"/>
      <c r="X90" s="132"/>
      <c r="Y90" s="126"/>
      <c r="Z90" s="126"/>
      <c r="AA90" s="126"/>
      <c r="AB90" s="126"/>
      <c r="AC90" s="126"/>
      <c r="AD90" s="126"/>
      <c r="AE90" s="126"/>
      <c r="AF90" s="126"/>
      <c r="AG90" s="126"/>
      <c r="AH90" s="126"/>
    </row>
    <row r="91" spans="1:34">
      <c r="A91" s="126"/>
      <c r="B91" s="130"/>
      <c r="C91" s="70"/>
      <c r="D91" s="70"/>
      <c r="E91" s="70"/>
      <c r="F91" s="70"/>
      <c r="G91" s="70"/>
      <c r="H91" s="70"/>
      <c r="I91" s="70"/>
      <c r="J91" s="70"/>
      <c r="K91" s="70"/>
      <c r="L91" s="70"/>
      <c r="M91" s="70"/>
      <c r="N91" s="70"/>
      <c r="O91" s="70"/>
      <c r="P91" s="70"/>
      <c r="Q91" s="70"/>
      <c r="R91" s="70"/>
      <c r="S91" s="70"/>
      <c r="T91" s="70"/>
      <c r="U91" s="70"/>
      <c r="V91" s="70"/>
      <c r="W91" s="70"/>
      <c r="X91" s="132"/>
      <c r="Y91" s="126"/>
      <c r="Z91" s="126"/>
      <c r="AA91" s="126"/>
      <c r="AB91" s="126"/>
      <c r="AC91" s="126"/>
      <c r="AD91" s="126"/>
      <c r="AE91" s="126"/>
      <c r="AF91" s="126"/>
      <c r="AG91" s="126"/>
      <c r="AH91" s="126"/>
    </row>
    <row r="92" spans="1:34">
      <c r="A92" s="126"/>
      <c r="B92" s="130"/>
      <c r="C92" s="70"/>
      <c r="D92" s="70"/>
      <c r="E92" s="70"/>
      <c r="F92" s="70"/>
      <c r="G92" s="70"/>
      <c r="H92" s="70"/>
      <c r="I92" s="70"/>
      <c r="J92" s="70"/>
      <c r="K92" s="70"/>
      <c r="L92" s="70"/>
      <c r="M92" s="70"/>
      <c r="N92" s="70"/>
      <c r="O92" s="70"/>
      <c r="P92" s="70"/>
      <c r="Q92" s="70"/>
      <c r="R92" s="70"/>
      <c r="S92" s="70"/>
      <c r="T92" s="70"/>
      <c r="U92" s="70"/>
      <c r="V92" s="70"/>
      <c r="W92" s="70"/>
      <c r="X92" s="132"/>
      <c r="Y92" s="126"/>
      <c r="Z92" s="126"/>
      <c r="AA92" s="126"/>
      <c r="AB92" s="126"/>
      <c r="AC92" s="126"/>
      <c r="AD92" s="126"/>
      <c r="AE92" s="126"/>
      <c r="AF92" s="126"/>
      <c r="AG92" s="126"/>
      <c r="AH92" s="126"/>
    </row>
    <row r="93" spans="1:34">
      <c r="A93" s="126"/>
      <c r="B93" s="130"/>
      <c r="C93" s="70"/>
      <c r="D93" s="70"/>
      <c r="E93" s="70"/>
      <c r="F93" s="70"/>
      <c r="G93" s="70"/>
      <c r="H93" s="70"/>
      <c r="I93" s="70"/>
      <c r="J93" s="70"/>
      <c r="K93" s="70"/>
      <c r="L93" s="70"/>
      <c r="M93" s="70"/>
      <c r="N93" s="70"/>
      <c r="O93" s="70"/>
      <c r="P93" s="70"/>
      <c r="Q93" s="70"/>
      <c r="R93" s="70"/>
      <c r="S93" s="70"/>
      <c r="T93" s="70"/>
      <c r="U93" s="70"/>
      <c r="V93" s="70"/>
      <c r="W93" s="70"/>
      <c r="X93" s="132"/>
      <c r="Y93" s="126"/>
      <c r="Z93" s="126"/>
      <c r="AA93" s="126"/>
      <c r="AB93" s="126"/>
      <c r="AC93" s="126"/>
      <c r="AD93" s="126"/>
      <c r="AE93" s="126"/>
      <c r="AF93" s="126"/>
      <c r="AG93" s="126"/>
      <c r="AH93" s="126"/>
    </row>
    <row r="94" spans="1:34">
      <c r="A94" s="126"/>
      <c r="B94" s="130"/>
      <c r="C94" s="70"/>
      <c r="D94" s="70"/>
      <c r="E94" s="70"/>
      <c r="F94" s="70"/>
      <c r="G94" s="70"/>
      <c r="H94" s="70"/>
      <c r="I94" s="70"/>
      <c r="J94" s="70"/>
      <c r="K94" s="70"/>
      <c r="L94" s="70"/>
      <c r="M94" s="70"/>
      <c r="N94" s="70"/>
      <c r="O94" s="70"/>
      <c r="P94" s="70"/>
      <c r="Q94" s="70"/>
      <c r="R94" s="70"/>
      <c r="S94" s="70"/>
      <c r="T94" s="70"/>
      <c r="U94" s="70"/>
      <c r="V94" s="70"/>
      <c r="W94" s="70"/>
      <c r="X94" s="132"/>
      <c r="Y94" s="126"/>
      <c r="Z94" s="126"/>
      <c r="AA94" s="126"/>
      <c r="AB94" s="126"/>
      <c r="AC94" s="126"/>
      <c r="AD94" s="126"/>
      <c r="AE94" s="126"/>
      <c r="AF94" s="126"/>
      <c r="AG94" s="126"/>
      <c r="AH94" s="126"/>
    </row>
    <row r="95" spans="1:34">
      <c r="A95" s="126"/>
      <c r="B95" s="130"/>
      <c r="C95" s="70"/>
      <c r="D95" s="70"/>
      <c r="E95" s="70"/>
      <c r="F95" s="70"/>
      <c r="G95" s="70"/>
      <c r="H95" s="70"/>
      <c r="I95" s="70"/>
      <c r="J95" s="70"/>
      <c r="K95" s="70"/>
      <c r="L95" s="70"/>
      <c r="M95" s="70"/>
      <c r="N95" s="70"/>
      <c r="O95" s="70"/>
      <c r="P95" s="70"/>
      <c r="Q95" s="70"/>
      <c r="R95" s="70"/>
      <c r="S95" s="70"/>
      <c r="T95" s="70"/>
      <c r="U95" s="70"/>
      <c r="V95" s="70"/>
      <c r="W95" s="70"/>
      <c r="X95" s="132"/>
      <c r="Y95" s="126"/>
      <c r="Z95" s="126"/>
      <c r="AA95" s="126"/>
      <c r="AB95" s="126"/>
      <c r="AC95" s="126"/>
      <c r="AD95" s="126"/>
      <c r="AE95" s="126"/>
      <c r="AF95" s="126"/>
      <c r="AG95" s="126"/>
      <c r="AH95" s="126"/>
    </row>
    <row r="96" spans="1:34">
      <c r="A96" s="126"/>
      <c r="B96" s="130"/>
      <c r="C96" s="70"/>
      <c r="D96" s="70"/>
      <c r="E96" s="70"/>
      <c r="F96" s="70"/>
      <c r="G96" s="70"/>
      <c r="H96" s="70"/>
      <c r="I96" s="70"/>
      <c r="J96" s="70"/>
      <c r="K96" s="70"/>
      <c r="L96" s="70"/>
      <c r="M96" s="70"/>
      <c r="N96" s="70"/>
      <c r="O96" s="70"/>
      <c r="P96" s="70"/>
      <c r="Q96" s="70"/>
      <c r="R96" s="70"/>
      <c r="S96" s="70"/>
      <c r="T96" s="70"/>
      <c r="U96" s="70"/>
      <c r="V96" s="70"/>
      <c r="W96" s="70"/>
      <c r="X96" s="132"/>
      <c r="Y96" s="126"/>
      <c r="Z96" s="126"/>
      <c r="AA96" s="126"/>
      <c r="AB96" s="126"/>
      <c r="AC96" s="126"/>
      <c r="AD96" s="126"/>
      <c r="AE96" s="126"/>
      <c r="AF96" s="126"/>
      <c r="AG96" s="126"/>
      <c r="AH96" s="126"/>
    </row>
    <row r="97" spans="1:34">
      <c r="A97" s="126"/>
      <c r="B97" s="130"/>
      <c r="C97" s="70"/>
      <c r="D97" s="70"/>
      <c r="E97" s="70"/>
      <c r="F97" s="70"/>
      <c r="G97" s="70"/>
      <c r="H97" s="70"/>
      <c r="I97" s="70"/>
      <c r="J97" s="70"/>
      <c r="K97" s="70"/>
      <c r="L97" s="70"/>
      <c r="M97" s="70"/>
      <c r="N97" s="70"/>
      <c r="O97" s="70"/>
      <c r="P97" s="70"/>
      <c r="Q97" s="70"/>
      <c r="R97" s="70"/>
      <c r="S97" s="70"/>
      <c r="T97" s="70"/>
      <c r="U97" s="70"/>
      <c r="V97" s="70"/>
      <c r="W97" s="70"/>
      <c r="X97" s="132"/>
      <c r="Y97" s="126"/>
      <c r="Z97" s="126"/>
      <c r="AA97" s="126"/>
      <c r="AB97" s="126"/>
      <c r="AC97" s="126"/>
      <c r="AD97" s="126"/>
      <c r="AE97" s="126"/>
      <c r="AF97" s="126"/>
      <c r="AG97" s="126"/>
      <c r="AH97" s="126"/>
    </row>
    <row r="98" spans="1:34">
      <c r="A98" s="126"/>
      <c r="B98" s="130"/>
      <c r="C98" s="70"/>
      <c r="D98" s="70"/>
      <c r="E98" s="70"/>
      <c r="F98" s="70"/>
      <c r="G98" s="70"/>
      <c r="H98" s="70"/>
      <c r="I98" s="70"/>
      <c r="J98" s="70"/>
      <c r="K98" s="70"/>
      <c r="L98" s="70"/>
      <c r="M98" s="70"/>
      <c r="N98" s="70"/>
      <c r="O98" s="70"/>
      <c r="P98" s="70"/>
      <c r="Q98" s="70"/>
      <c r="R98" s="70"/>
      <c r="S98" s="70"/>
      <c r="T98" s="70"/>
      <c r="U98" s="70"/>
      <c r="V98" s="70"/>
      <c r="W98" s="70"/>
      <c r="X98" s="132"/>
      <c r="Y98" s="126"/>
      <c r="Z98" s="126"/>
      <c r="AA98" s="126"/>
      <c r="AB98" s="126"/>
      <c r="AC98" s="126"/>
      <c r="AD98" s="126"/>
      <c r="AE98" s="126"/>
      <c r="AF98" s="126"/>
      <c r="AG98" s="126"/>
      <c r="AH98" s="126"/>
    </row>
    <row r="99" spans="1:34">
      <c r="A99" s="126"/>
      <c r="B99" s="130"/>
      <c r="C99" s="70"/>
      <c r="D99" s="70"/>
      <c r="E99" s="70"/>
      <c r="F99" s="70"/>
      <c r="G99" s="70"/>
      <c r="H99" s="70"/>
      <c r="I99" s="70"/>
      <c r="J99" s="70"/>
      <c r="K99" s="70"/>
      <c r="L99" s="70"/>
      <c r="M99" s="70"/>
      <c r="N99" s="70"/>
      <c r="O99" s="70"/>
      <c r="P99" s="70"/>
      <c r="Q99" s="70"/>
      <c r="R99" s="70"/>
      <c r="S99" s="70"/>
      <c r="T99" s="70"/>
      <c r="U99" s="70"/>
      <c r="V99" s="70"/>
      <c r="W99" s="70"/>
      <c r="X99" s="132"/>
      <c r="Y99" s="126"/>
      <c r="Z99" s="126"/>
      <c r="AA99" s="126"/>
      <c r="AB99" s="126"/>
      <c r="AC99" s="126"/>
      <c r="AD99" s="126"/>
      <c r="AE99" s="126"/>
      <c r="AF99" s="126"/>
      <c r="AG99" s="126"/>
      <c r="AH99" s="126"/>
    </row>
    <row r="100" spans="1:34">
      <c r="A100" s="126"/>
      <c r="B100" s="130"/>
      <c r="C100" s="70"/>
      <c r="D100" s="70"/>
      <c r="E100" s="70"/>
      <c r="F100" s="70"/>
      <c r="G100" s="70"/>
      <c r="H100" s="70"/>
      <c r="I100" s="70"/>
      <c r="J100" s="70"/>
      <c r="K100" s="70"/>
      <c r="L100" s="70"/>
      <c r="M100" s="70"/>
      <c r="N100" s="70"/>
      <c r="O100" s="70"/>
      <c r="P100" s="70"/>
      <c r="Q100" s="70"/>
      <c r="R100" s="70"/>
      <c r="S100" s="70"/>
      <c r="T100" s="70"/>
      <c r="U100" s="70"/>
      <c r="V100" s="70"/>
      <c r="W100" s="70"/>
      <c r="X100" s="132"/>
      <c r="Y100" s="126"/>
      <c r="Z100" s="126"/>
      <c r="AA100" s="126"/>
      <c r="AB100" s="126"/>
      <c r="AC100" s="126"/>
      <c r="AD100" s="126"/>
      <c r="AE100" s="126"/>
      <c r="AF100" s="126"/>
      <c r="AG100" s="126"/>
      <c r="AH100" s="126"/>
    </row>
    <row r="101" spans="1:34">
      <c r="A101" s="126"/>
      <c r="B101" s="130"/>
      <c r="C101" s="70"/>
      <c r="D101" s="70"/>
      <c r="E101" s="70"/>
      <c r="F101" s="70"/>
      <c r="G101" s="70"/>
      <c r="H101" s="70"/>
      <c r="I101" s="70"/>
      <c r="J101" s="70"/>
      <c r="K101" s="70"/>
      <c r="L101" s="70"/>
      <c r="M101" s="70"/>
      <c r="N101" s="70"/>
      <c r="O101" s="70"/>
      <c r="P101" s="70"/>
      <c r="Q101" s="70"/>
      <c r="R101" s="70"/>
      <c r="S101" s="70"/>
      <c r="T101" s="70"/>
      <c r="U101" s="70"/>
      <c r="V101" s="70"/>
      <c r="W101" s="70"/>
      <c r="X101" s="132"/>
      <c r="Y101" s="126"/>
      <c r="Z101" s="126"/>
      <c r="AA101" s="126"/>
      <c r="AB101" s="126"/>
      <c r="AC101" s="126"/>
      <c r="AD101" s="126"/>
      <c r="AE101" s="126"/>
      <c r="AF101" s="126"/>
      <c r="AG101" s="126"/>
      <c r="AH101" s="126"/>
    </row>
    <row r="102" spans="1:34">
      <c r="A102" s="126"/>
      <c r="B102" s="130"/>
      <c r="C102" s="70"/>
      <c r="D102" s="70"/>
      <c r="E102" s="70"/>
      <c r="F102" s="70"/>
      <c r="G102" s="70"/>
      <c r="H102" s="70"/>
      <c r="I102" s="70"/>
      <c r="J102" s="70"/>
      <c r="K102" s="70"/>
      <c r="L102" s="70"/>
      <c r="M102" s="70"/>
      <c r="N102" s="70"/>
      <c r="O102" s="70"/>
      <c r="P102" s="70"/>
      <c r="Q102" s="70"/>
      <c r="R102" s="70"/>
      <c r="S102" s="70"/>
      <c r="T102" s="70"/>
      <c r="U102" s="70"/>
      <c r="V102" s="70"/>
      <c r="W102" s="70"/>
      <c r="X102" s="132"/>
      <c r="Y102" s="126"/>
      <c r="Z102" s="126"/>
      <c r="AA102" s="126"/>
      <c r="AB102" s="126"/>
      <c r="AC102" s="126"/>
      <c r="AD102" s="126"/>
      <c r="AE102" s="126"/>
      <c r="AF102" s="126"/>
      <c r="AG102" s="126"/>
      <c r="AH102" s="126"/>
    </row>
    <row r="103" spans="1:34">
      <c r="A103" s="126"/>
      <c r="B103" s="130"/>
      <c r="C103" s="70"/>
      <c r="D103" s="70"/>
      <c r="E103" s="70"/>
      <c r="F103" s="70"/>
      <c r="G103" s="70"/>
      <c r="H103" s="70"/>
      <c r="I103" s="70"/>
      <c r="J103" s="70"/>
      <c r="K103" s="70"/>
      <c r="L103" s="70"/>
      <c r="M103" s="70"/>
      <c r="N103" s="70"/>
      <c r="O103" s="70"/>
      <c r="P103" s="70"/>
      <c r="Q103" s="70"/>
      <c r="R103" s="70"/>
      <c r="S103" s="70"/>
      <c r="T103" s="70"/>
      <c r="U103" s="70"/>
      <c r="V103" s="70"/>
      <c r="W103" s="70"/>
      <c r="X103" s="132"/>
      <c r="Y103" s="126"/>
      <c r="Z103" s="126"/>
      <c r="AA103" s="126"/>
      <c r="AB103" s="126"/>
      <c r="AC103" s="126"/>
      <c r="AD103" s="126"/>
      <c r="AE103" s="126"/>
      <c r="AF103" s="126"/>
      <c r="AG103" s="126"/>
      <c r="AH103" s="126"/>
    </row>
    <row r="104" spans="1:34">
      <c r="A104" s="126"/>
      <c r="B104" s="130"/>
      <c r="C104" s="70"/>
      <c r="D104" s="70"/>
      <c r="E104" s="70"/>
      <c r="F104" s="70"/>
      <c r="G104" s="70"/>
      <c r="H104" s="70"/>
      <c r="I104" s="70"/>
      <c r="J104" s="70"/>
      <c r="K104" s="70"/>
      <c r="L104" s="70"/>
      <c r="M104" s="70"/>
      <c r="N104" s="70"/>
      <c r="O104" s="70"/>
      <c r="P104" s="70"/>
      <c r="Q104" s="70"/>
      <c r="R104" s="70"/>
      <c r="S104" s="70"/>
      <c r="T104" s="70"/>
      <c r="U104" s="70"/>
      <c r="V104" s="70"/>
      <c r="W104" s="70"/>
      <c r="X104" s="132"/>
      <c r="Y104" s="126"/>
      <c r="Z104" s="126"/>
      <c r="AA104" s="126"/>
      <c r="AB104" s="126"/>
      <c r="AC104" s="126"/>
      <c r="AD104" s="126"/>
      <c r="AE104" s="126"/>
      <c r="AF104" s="126"/>
      <c r="AG104" s="126"/>
      <c r="AH104" s="126"/>
    </row>
    <row r="105" spans="1:34">
      <c r="A105" s="126"/>
      <c r="B105" s="130"/>
      <c r="C105" s="70"/>
      <c r="D105" s="70"/>
      <c r="E105" s="70"/>
      <c r="F105" s="70"/>
      <c r="G105" s="70"/>
      <c r="H105" s="70"/>
      <c r="I105" s="70"/>
      <c r="J105" s="70"/>
      <c r="K105" s="70"/>
      <c r="L105" s="70"/>
      <c r="M105" s="70"/>
      <c r="N105" s="70"/>
      <c r="O105" s="70"/>
      <c r="P105" s="70"/>
      <c r="Q105" s="70"/>
      <c r="R105" s="70"/>
      <c r="S105" s="70"/>
      <c r="T105" s="70"/>
      <c r="U105" s="70"/>
      <c r="V105" s="70"/>
      <c r="W105" s="70"/>
      <c r="X105" s="132"/>
      <c r="Y105" s="126"/>
      <c r="Z105" s="126"/>
      <c r="AA105" s="126"/>
      <c r="AB105" s="126"/>
      <c r="AC105" s="126"/>
      <c r="AD105" s="126"/>
      <c r="AE105" s="126"/>
      <c r="AF105" s="126"/>
      <c r="AG105" s="126"/>
      <c r="AH105" s="126"/>
    </row>
    <row r="106" spans="1:34">
      <c r="A106" s="126"/>
      <c r="B106" s="130"/>
      <c r="C106" s="70"/>
      <c r="D106" s="70"/>
      <c r="E106" s="70"/>
      <c r="F106" s="70"/>
      <c r="G106" s="70"/>
      <c r="H106" s="70"/>
      <c r="I106" s="70"/>
      <c r="J106" s="70"/>
      <c r="K106" s="70"/>
      <c r="L106" s="70"/>
      <c r="M106" s="70"/>
      <c r="N106" s="70"/>
      <c r="O106" s="70"/>
      <c r="P106" s="70"/>
      <c r="Q106" s="70"/>
      <c r="R106" s="70"/>
      <c r="S106" s="70"/>
      <c r="T106" s="70"/>
      <c r="U106" s="70"/>
      <c r="V106" s="70"/>
      <c r="W106" s="70"/>
      <c r="X106" s="132"/>
      <c r="Y106" s="126"/>
      <c r="Z106" s="126"/>
      <c r="AA106" s="126"/>
      <c r="AB106" s="126"/>
      <c r="AC106" s="126"/>
      <c r="AD106" s="126"/>
      <c r="AE106" s="126"/>
      <c r="AF106" s="126"/>
      <c r="AG106" s="126"/>
      <c r="AH106" s="126"/>
    </row>
    <row r="107" spans="1:34">
      <c r="A107" s="126"/>
      <c r="B107" s="130"/>
      <c r="C107" s="70"/>
      <c r="D107" s="70"/>
      <c r="E107" s="70"/>
      <c r="F107" s="70"/>
      <c r="G107" s="70"/>
      <c r="H107" s="70"/>
      <c r="I107" s="70"/>
      <c r="J107" s="70"/>
      <c r="K107" s="70"/>
      <c r="L107" s="70"/>
      <c r="M107" s="70"/>
      <c r="N107" s="70"/>
      <c r="O107" s="70"/>
      <c r="P107" s="70"/>
      <c r="Q107" s="70"/>
      <c r="R107" s="70"/>
      <c r="S107" s="70"/>
      <c r="T107" s="70"/>
      <c r="U107" s="70"/>
      <c r="V107" s="70"/>
      <c r="W107" s="70"/>
      <c r="X107" s="132"/>
      <c r="Y107" s="126"/>
      <c r="Z107" s="126"/>
      <c r="AA107" s="126"/>
      <c r="AB107" s="126"/>
      <c r="AC107" s="126"/>
      <c r="AD107" s="126"/>
      <c r="AE107" s="126"/>
      <c r="AF107" s="126"/>
      <c r="AG107" s="126"/>
      <c r="AH107" s="126"/>
    </row>
    <row r="108" spans="1:34">
      <c r="A108" s="126"/>
      <c r="B108" s="130"/>
      <c r="C108" s="70"/>
      <c r="D108" s="70"/>
      <c r="E108" s="70"/>
      <c r="F108" s="70"/>
      <c r="G108" s="70"/>
      <c r="H108" s="70"/>
      <c r="I108" s="70"/>
      <c r="J108" s="70"/>
      <c r="K108" s="70"/>
      <c r="L108" s="70"/>
      <c r="M108" s="70"/>
      <c r="N108" s="70"/>
      <c r="O108" s="70"/>
      <c r="P108" s="70"/>
      <c r="Q108" s="70"/>
      <c r="R108" s="70"/>
      <c r="S108" s="70"/>
      <c r="T108" s="70"/>
      <c r="U108" s="70"/>
      <c r="V108" s="70"/>
      <c r="W108" s="70"/>
      <c r="X108" s="132"/>
      <c r="Y108" s="126"/>
      <c r="Z108" s="126"/>
      <c r="AA108" s="126"/>
      <c r="AB108" s="126"/>
      <c r="AC108" s="126"/>
      <c r="AD108" s="126"/>
      <c r="AE108" s="126"/>
      <c r="AF108" s="126"/>
      <c r="AG108" s="126"/>
      <c r="AH108" s="126"/>
    </row>
    <row r="109" spans="1:34">
      <c r="A109" s="126"/>
      <c r="B109" s="130"/>
      <c r="C109" s="70"/>
      <c r="D109" s="70"/>
      <c r="E109" s="70"/>
      <c r="F109" s="70"/>
      <c r="G109" s="70"/>
      <c r="H109" s="70"/>
      <c r="I109" s="70"/>
      <c r="J109" s="70"/>
      <c r="K109" s="70"/>
      <c r="L109" s="70"/>
      <c r="M109" s="70"/>
      <c r="N109" s="70"/>
      <c r="O109" s="70"/>
      <c r="P109" s="70"/>
      <c r="Q109" s="70"/>
      <c r="R109" s="70"/>
      <c r="S109" s="70"/>
      <c r="T109" s="70"/>
      <c r="U109" s="70"/>
      <c r="V109" s="70"/>
      <c r="W109" s="70"/>
      <c r="X109" s="132"/>
      <c r="Y109" s="126"/>
      <c r="Z109" s="126"/>
      <c r="AA109" s="126"/>
      <c r="AB109" s="126"/>
      <c r="AC109" s="126"/>
      <c r="AD109" s="126"/>
      <c r="AE109" s="126"/>
      <c r="AF109" s="126"/>
      <c r="AG109" s="126"/>
      <c r="AH109" s="126"/>
    </row>
    <row r="110" spans="1:34">
      <c r="A110" s="126"/>
      <c r="B110" s="130"/>
      <c r="C110" s="70"/>
      <c r="D110" s="70"/>
      <c r="E110" s="70"/>
      <c r="F110" s="70"/>
      <c r="G110" s="70"/>
      <c r="H110" s="70"/>
      <c r="I110" s="70"/>
      <c r="J110" s="70"/>
      <c r="K110" s="70"/>
      <c r="L110" s="70"/>
      <c r="M110" s="70"/>
      <c r="N110" s="70"/>
      <c r="O110" s="70"/>
      <c r="P110" s="70"/>
      <c r="Q110" s="70"/>
      <c r="R110" s="70"/>
      <c r="S110" s="70"/>
      <c r="T110" s="70"/>
      <c r="U110" s="70"/>
      <c r="V110" s="70"/>
      <c r="W110" s="70"/>
      <c r="X110" s="132"/>
      <c r="Y110" s="126"/>
      <c r="Z110" s="126"/>
      <c r="AA110" s="126"/>
      <c r="AB110" s="126"/>
      <c r="AC110" s="126"/>
      <c r="AD110" s="126"/>
      <c r="AE110" s="126"/>
      <c r="AF110" s="126"/>
      <c r="AG110" s="126"/>
      <c r="AH110" s="126"/>
    </row>
    <row r="111" spans="1:34">
      <c r="A111" s="126"/>
      <c r="B111" s="130"/>
      <c r="C111" s="70"/>
      <c r="D111" s="70"/>
      <c r="E111" s="70"/>
      <c r="F111" s="70"/>
      <c r="G111" s="70"/>
      <c r="H111" s="70"/>
      <c r="I111" s="70"/>
      <c r="J111" s="70"/>
      <c r="K111" s="70"/>
      <c r="L111" s="70"/>
      <c r="M111" s="70"/>
      <c r="N111" s="70"/>
      <c r="O111" s="70"/>
      <c r="P111" s="70"/>
      <c r="Q111" s="70"/>
      <c r="R111" s="70"/>
      <c r="S111" s="70"/>
      <c r="T111" s="70"/>
      <c r="U111" s="70"/>
      <c r="V111" s="70"/>
      <c r="W111" s="70"/>
      <c r="X111" s="132"/>
      <c r="Y111" s="126"/>
      <c r="Z111" s="126"/>
      <c r="AA111" s="126"/>
      <c r="AB111" s="126"/>
      <c r="AC111" s="126"/>
      <c r="AD111" s="126"/>
      <c r="AE111" s="126"/>
      <c r="AF111" s="126"/>
      <c r="AG111" s="126"/>
      <c r="AH111" s="126"/>
    </row>
    <row r="112" spans="1:34">
      <c r="A112" s="126"/>
      <c r="B112" s="130"/>
      <c r="C112" s="70"/>
      <c r="D112" s="70"/>
      <c r="E112" s="70"/>
      <c r="F112" s="70"/>
      <c r="G112" s="70"/>
      <c r="H112" s="70"/>
      <c r="I112" s="70"/>
      <c r="J112" s="70"/>
      <c r="K112" s="70"/>
      <c r="L112" s="70"/>
      <c r="M112" s="70"/>
      <c r="N112" s="70"/>
      <c r="O112" s="70"/>
      <c r="P112" s="70"/>
      <c r="Q112" s="70"/>
      <c r="R112" s="70"/>
      <c r="S112" s="70"/>
      <c r="T112" s="70"/>
      <c r="U112" s="70"/>
      <c r="V112" s="70"/>
      <c r="W112" s="70"/>
      <c r="X112" s="132"/>
      <c r="Y112" s="126"/>
      <c r="Z112" s="126"/>
      <c r="AA112" s="126"/>
      <c r="AB112" s="126"/>
      <c r="AC112" s="126"/>
      <c r="AD112" s="126"/>
      <c r="AE112" s="126"/>
      <c r="AF112" s="126"/>
      <c r="AG112" s="126"/>
      <c r="AH112" s="126"/>
    </row>
    <row r="113" spans="1:34">
      <c r="A113" s="126"/>
      <c r="B113" s="130"/>
      <c r="C113" s="70"/>
      <c r="D113" s="70"/>
      <c r="E113" s="70"/>
      <c r="F113" s="70"/>
      <c r="G113" s="70"/>
      <c r="H113" s="70"/>
      <c r="I113" s="70"/>
      <c r="J113" s="70"/>
      <c r="K113" s="70"/>
      <c r="L113" s="70"/>
      <c r="M113" s="70"/>
      <c r="N113" s="70"/>
      <c r="O113" s="70"/>
      <c r="P113" s="70"/>
      <c r="Q113" s="70"/>
      <c r="R113" s="70"/>
      <c r="S113" s="70"/>
      <c r="T113" s="70"/>
      <c r="U113" s="70"/>
      <c r="V113" s="70"/>
      <c r="W113" s="70"/>
      <c r="X113" s="132"/>
      <c r="Y113" s="126"/>
      <c r="Z113" s="126"/>
      <c r="AA113" s="126"/>
      <c r="AB113" s="126"/>
      <c r="AC113" s="126"/>
      <c r="AD113" s="126"/>
      <c r="AE113" s="126"/>
      <c r="AF113" s="126"/>
      <c r="AG113" s="126"/>
      <c r="AH113" s="126"/>
    </row>
    <row r="114" spans="1:34">
      <c r="A114" s="126"/>
      <c r="B114" s="130"/>
      <c r="C114" s="70"/>
      <c r="D114" s="70"/>
      <c r="E114" s="70"/>
      <c r="F114" s="70"/>
      <c r="G114" s="70"/>
      <c r="H114" s="70"/>
      <c r="I114" s="70"/>
      <c r="J114" s="70"/>
      <c r="K114" s="70"/>
      <c r="L114" s="70"/>
      <c r="M114" s="70"/>
      <c r="N114" s="70"/>
      <c r="O114" s="70"/>
      <c r="P114" s="70"/>
      <c r="Q114" s="70"/>
      <c r="R114" s="70"/>
      <c r="S114" s="70"/>
      <c r="T114" s="70"/>
      <c r="U114" s="70"/>
      <c r="V114" s="70"/>
      <c r="W114" s="70"/>
      <c r="X114" s="132"/>
      <c r="Y114" s="126"/>
      <c r="Z114" s="126"/>
      <c r="AA114" s="126"/>
      <c r="AB114" s="126"/>
      <c r="AC114" s="126"/>
      <c r="AD114" s="126"/>
      <c r="AE114" s="126"/>
      <c r="AF114" s="126"/>
      <c r="AG114" s="126"/>
      <c r="AH114" s="126"/>
    </row>
    <row r="115" spans="1:34">
      <c r="A115" s="126"/>
      <c r="B115" s="130"/>
      <c r="C115" s="70"/>
      <c r="D115" s="70"/>
      <c r="E115" s="70"/>
      <c r="F115" s="70"/>
      <c r="G115" s="70"/>
      <c r="H115" s="70"/>
      <c r="I115" s="70"/>
      <c r="J115" s="70"/>
      <c r="K115" s="70"/>
      <c r="L115" s="70"/>
      <c r="M115" s="70"/>
      <c r="N115" s="70"/>
      <c r="O115" s="70"/>
      <c r="P115" s="70"/>
      <c r="Q115" s="70"/>
      <c r="R115" s="70"/>
      <c r="S115" s="70"/>
      <c r="T115" s="70"/>
      <c r="U115" s="70"/>
      <c r="V115" s="70"/>
      <c r="W115" s="70"/>
      <c r="X115" s="132"/>
      <c r="Y115" s="126"/>
      <c r="Z115" s="126"/>
      <c r="AA115" s="126"/>
      <c r="AB115" s="126"/>
      <c r="AC115" s="126"/>
      <c r="AD115" s="126"/>
      <c r="AE115" s="126"/>
      <c r="AF115" s="126"/>
      <c r="AG115" s="126"/>
      <c r="AH115" s="126"/>
    </row>
    <row r="116" spans="1:34">
      <c r="A116" s="126"/>
      <c r="B116" s="130"/>
      <c r="C116" s="70"/>
      <c r="D116" s="70"/>
      <c r="E116" s="70"/>
      <c r="F116" s="70"/>
      <c r="G116" s="70"/>
      <c r="H116" s="70"/>
      <c r="I116" s="70"/>
      <c r="J116" s="70"/>
      <c r="K116" s="70"/>
      <c r="L116" s="70"/>
      <c r="M116" s="70"/>
      <c r="N116" s="70"/>
      <c r="O116" s="70"/>
      <c r="P116" s="70"/>
      <c r="Q116" s="70"/>
      <c r="R116" s="70"/>
      <c r="S116" s="70"/>
      <c r="T116" s="70"/>
      <c r="U116" s="70"/>
      <c r="V116" s="70"/>
      <c r="W116" s="70"/>
      <c r="X116" s="132"/>
      <c r="Y116" s="126"/>
      <c r="Z116" s="126"/>
      <c r="AA116" s="126"/>
      <c r="AB116" s="126"/>
      <c r="AC116" s="126"/>
      <c r="AD116" s="126"/>
      <c r="AE116" s="126"/>
      <c r="AF116" s="126"/>
      <c r="AG116" s="126"/>
      <c r="AH116" s="126"/>
    </row>
    <row r="117" spans="1:34">
      <c r="A117" s="126"/>
      <c r="B117" s="130"/>
      <c r="C117" s="70"/>
      <c r="D117" s="70"/>
      <c r="E117" s="70"/>
      <c r="F117" s="70"/>
      <c r="G117" s="70"/>
      <c r="H117" s="70"/>
      <c r="I117" s="70"/>
      <c r="J117" s="70"/>
      <c r="K117" s="70"/>
      <c r="L117" s="70"/>
      <c r="M117" s="70"/>
      <c r="N117" s="70"/>
      <c r="O117" s="70"/>
      <c r="P117" s="70"/>
      <c r="Q117" s="70"/>
      <c r="R117" s="70"/>
      <c r="S117" s="70"/>
      <c r="T117" s="70"/>
      <c r="U117" s="70"/>
      <c r="V117" s="70"/>
      <c r="W117" s="70"/>
      <c r="X117" s="132"/>
      <c r="Y117" s="126"/>
      <c r="Z117" s="126"/>
      <c r="AA117" s="126"/>
      <c r="AB117" s="126"/>
      <c r="AC117" s="126"/>
      <c r="AD117" s="126"/>
      <c r="AE117" s="126"/>
      <c r="AF117" s="126"/>
      <c r="AG117" s="126"/>
      <c r="AH117" s="126"/>
    </row>
    <row r="118" spans="1:34">
      <c r="A118" s="126"/>
      <c r="B118" s="130"/>
      <c r="C118" s="70"/>
      <c r="D118" s="70"/>
      <c r="E118" s="70"/>
      <c r="F118" s="70"/>
      <c r="G118" s="70"/>
      <c r="H118" s="70"/>
      <c r="I118" s="70"/>
      <c r="J118" s="70"/>
      <c r="K118" s="70"/>
      <c r="L118" s="70"/>
      <c r="M118" s="70"/>
      <c r="N118" s="70"/>
      <c r="O118" s="70"/>
      <c r="P118" s="70"/>
      <c r="Q118" s="70"/>
      <c r="R118" s="70"/>
      <c r="S118" s="70"/>
      <c r="T118" s="70"/>
      <c r="U118" s="70"/>
      <c r="V118" s="70"/>
      <c r="W118" s="70"/>
      <c r="X118" s="132"/>
      <c r="Y118" s="126"/>
      <c r="Z118" s="126"/>
      <c r="AA118" s="126"/>
      <c r="AB118" s="126"/>
      <c r="AC118" s="126"/>
      <c r="AD118" s="126"/>
      <c r="AE118" s="126"/>
      <c r="AF118" s="126"/>
      <c r="AG118" s="126"/>
      <c r="AH118" s="126"/>
    </row>
    <row r="119" spans="1:34">
      <c r="A119" s="126"/>
      <c r="B119" s="130"/>
      <c r="C119" s="70"/>
      <c r="D119" s="70"/>
      <c r="E119" s="70"/>
      <c r="F119" s="70"/>
      <c r="G119" s="70"/>
      <c r="H119" s="70"/>
      <c r="I119" s="70"/>
      <c r="J119" s="70"/>
      <c r="K119" s="70"/>
      <c r="L119" s="70"/>
      <c r="M119" s="70"/>
      <c r="N119" s="70"/>
      <c r="O119" s="70"/>
      <c r="P119" s="70"/>
      <c r="Q119" s="70"/>
      <c r="R119" s="70"/>
      <c r="S119" s="70"/>
      <c r="T119" s="70"/>
      <c r="U119" s="70"/>
      <c r="V119" s="70"/>
      <c r="W119" s="70"/>
      <c r="X119" s="132"/>
      <c r="Y119" s="126"/>
      <c r="Z119" s="126"/>
      <c r="AA119" s="126"/>
      <c r="AB119" s="126"/>
      <c r="AC119" s="126"/>
      <c r="AD119" s="126"/>
      <c r="AE119" s="126"/>
      <c r="AF119" s="126"/>
      <c r="AG119" s="126"/>
      <c r="AH119" s="126"/>
    </row>
    <row r="120" spans="1:34">
      <c r="A120" s="126"/>
      <c r="B120" s="130"/>
      <c r="C120" s="70"/>
      <c r="D120" s="70"/>
      <c r="E120" s="70"/>
      <c r="F120" s="70"/>
      <c r="G120" s="70"/>
      <c r="H120" s="70"/>
      <c r="I120" s="70"/>
      <c r="J120" s="70"/>
      <c r="K120" s="70"/>
      <c r="L120" s="70"/>
      <c r="M120" s="70"/>
      <c r="N120" s="70"/>
      <c r="O120" s="70"/>
      <c r="P120" s="70"/>
      <c r="Q120" s="70"/>
      <c r="R120" s="70"/>
      <c r="S120" s="70"/>
      <c r="T120" s="70"/>
      <c r="U120" s="70"/>
      <c r="V120" s="70"/>
      <c r="W120" s="70"/>
      <c r="X120" s="132"/>
      <c r="Y120" s="126"/>
      <c r="Z120" s="126"/>
      <c r="AA120" s="126"/>
      <c r="AB120" s="126"/>
      <c r="AC120" s="126"/>
      <c r="AD120" s="126"/>
      <c r="AE120" s="126"/>
      <c r="AF120" s="126"/>
      <c r="AG120" s="126"/>
      <c r="AH120" s="126"/>
    </row>
    <row r="121" spans="1:34">
      <c r="A121" s="126"/>
      <c r="B121" s="130"/>
      <c r="C121" s="70"/>
      <c r="D121" s="70"/>
      <c r="E121" s="70"/>
      <c r="F121" s="70"/>
      <c r="G121" s="70"/>
      <c r="H121" s="70"/>
      <c r="I121" s="70"/>
      <c r="J121" s="70"/>
      <c r="K121" s="70"/>
      <c r="L121" s="70"/>
      <c r="M121" s="70"/>
      <c r="N121" s="70"/>
      <c r="O121" s="70"/>
      <c r="P121" s="70"/>
      <c r="Q121" s="70"/>
      <c r="R121" s="70"/>
      <c r="S121" s="70"/>
      <c r="T121" s="70"/>
      <c r="U121" s="70"/>
      <c r="V121" s="70"/>
      <c r="W121" s="70"/>
      <c r="X121" s="132"/>
      <c r="Y121" s="126"/>
      <c r="Z121" s="126"/>
      <c r="AA121" s="126"/>
      <c r="AB121" s="126"/>
      <c r="AC121" s="126"/>
      <c r="AD121" s="126"/>
      <c r="AE121" s="126"/>
      <c r="AF121" s="126"/>
      <c r="AG121" s="126"/>
      <c r="AH121" s="126"/>
    </row>
    <row r="122" spans="1:34">
      <c r="A122" s="126"/>
      <c r="B122" s="130"/>
      <c r="C122" s="70"/>
      <c r="D122" s="70"/>
      <c r="E122" s="70"/>
      <c r="F122" s="70"/>
      <c r="G122" s="70"/>
      <c r="H122" s="70"/>
      <c r="I122" s="70"/>
      <c r="J122" s="70"/>
      <c r="K122" s="70"/>
      <c r="L122" s="70"/>
      <c r="M122" s="70"/>
      <c r="N122" s="70"/>
      <c r="O122" s="70"/>
      <c r="P122" s="70"/>
      <c r="Q122" s="70"/>
      <c r="R122" s="70"/>
      <c r="S122" s="70"/>
      <c r="T122" s="70"/>
      <c r="U122" s="70"/>
      <c r="V122" s="70"/>
      <c r="W122" s="70"/>
      <c r="X122" s="132"/>
      <c r="Y122" s="126"/>
      <c r="Z122" s="126"/>
      <c r="AA122" s="126"/>
      <c r="AB122" s="126"/>
      <c r="AC122" s="126"/>
      <c r="AD122" s="126"/>
      <c r="AE122" s="126"/>
      <c r="AF122" s="126"/>
      <c r="AG122" s="126"/>
      <c r="AH122" s="126"/>
    </row>
    <row r="123" spans="1:34">
      <c r="A123" s="126"/>
      <c r="B123" s="130"/>
      <c r="C123" s="70"/>
      <c r="D123" s="70"/>
      <c r="E123" s="70"/>
      <c r="F123" s="70"/>
      <c r="G123" s="70"/>
      <c r="H123" s="70"/>
      <c r="I123" s="70"/>
      <c r="J123" s="70"/>
      <c r="K123" s="70"/>
      <c r="L123" s="70"/>
      <c r="M123" s="70"/>
      <c r="N123" s="70"/>
      <c r="O123" s="70"/>
      <c r="P123" s="70"/>
      <c r="Q123" s="70"/>
      <c r="R123" s="70"/>
      <c r="S123" s="70"/>
      <c r="T123" s="70"/>
      <c r="U123" s="70"/>
      <c r="V123" s="70"/>
      <c r="W123" s="70"/>
      <c r="X123" s="132"/>
      <c r="Y123" s="126"/>
      <c r="Z123" s="126"/>
      <c r="AA123" s="126"/>
      <c r="AB123" s="126"/>
      <c r="AC123" s="126"/>
      <c r="AD123" s="126"/>
      <c r="AE123" s="126"/>
      <c r="AF123" s="126"/>
      <c r="AG123" s="126"/>
      <c r="AH123" s="126"/>
    </row>
    <row r="124" spans="1:34">
      <c r="A124" s="126"/>
      <c r="B124" s="130"/>
      <c r="C124" s="70"/>
      <c r="D124" s="70"/>
      <c r="E124" s="70"/>
      <c r="F124" s="70"/>
      <c r="G124" s="70"/>
      <c r="H124" s="70"/>
      <c r="I124" s="70"/>
      <c r="J124" s="70"/>
      <c r="K124" s="70"/>
      <c r="L124" s="70"/>
      <c r="M124" s="70"/>
      <c r="N124" s="70"/>
      <c r="O124" s="70"/>
      <c r="P124" s="70"/>
      <c r="Q124" s="70"/>
      <c r="R124" s="70"/>
      <c r="S124" s="70"/>
      <c r="T124" s="70"/>
      <c r="U124" s="70"/>
      <c r="V124" s="70"/>
      <c r="W124" s="70"/>
      <c r="X124" s="132"/>
      <c r="Y124" s="126"/>
      <c r="Z124" s="126"/>
      <c r="AA124" s="126"/>
      <c r="AB124" s="126"/>
      <c r="AC124" s="126"/>
      <c r="AD124" s="126"/>
      <c r="AE124" s="126"/>
      <c r="AF124" s="126"/>
      <c r="AG124" s="126"/>
      <c r="AH124" s="126"/>
    </row>
    <row r="125" spans="1:34">
      <c r="A125" s="126"/>
      <c r="B125" s="130"/>
      <c r="C125" s="70"/>
      <c r="D125" s="70"/>
      <c r="E125" s="70"/>
      <c r="F125" s="70"/>
      <c r="G125" s="70"/>
      <c r="H125" s="70"/>
      <c r="I125" s="70"/>
      <c r="J125" s="70"/>
      <c r="K125" s="70"/>
      <c r="L125" s="70"/>
      <c r="M125" s="70"/>
      <c r="N125" s="70"/>
      <c r="O125" s="70"/>
      <c r="P125" s="70"/>
      <c r="Q125" s="70"/>
      <c r="R125" s="70"/>
      <c r="S125" s="70"/>
      <c r="T125" s="70"/>
      <c r="U125" s="70"/>
      <c r="V125" s="70"/>
      <c r="W125" s="70"/>
      <c r="X125" s="132"/>
      <c r="Y125" s="126"/>
      <c r="Z125" s="126"/>
      <c r="AA125" s="126"/>
      <c r="AB125" s="126"/>
      <c r="AC125" s="126"/>
      <c r="AD125" s="126"/>
      <c r="AE125" s="126"/>
      <c r="AF125" s="126"/>
      <c r="AG125" s="126"/>
      <c r="AH125" s="126"/>
    </row>
    <row r="126" spans="1:34">
      <c r="A126" s="126"/>
      <c r="B126" s="130"/>
      <c r="C126" s="70"/>
      <c r="D126" s="70"/>
      <c r="E126" s="70"/>
      <c r="F126" s="70"/>
      <c r="G126" s="70"/>
      <c r="H126" s="70"/>
      <c r="I126" s="70"/>
      <c r="J126" s="70"/>
      <c r="K126" s="70"/>
      <c r="L126" s="70"/>
      <c r="M126" s="70"/>
      <c r="N126" s="70"/>
      <c r="O126" s="70"/>
      <c r="P126" s="70"/>
      <c r="Q126" s="70"/>
      <c r="R126" s="70"/>
      <c r="S126" s="70"/>
      <c r="T126" s="70"/>
      <c r="U126" s="70"/>
      <c r="V126" s="70"/>
      <c r="W126" s="70"/>
      <c r="X126" s="132"/>
      <c r="Y126" s="126"/>
      <c r="Z126" s="126"/>
      <c r="AA126" s="126"/>
      <c r="AB126" s="126"/>
      <c r="AC126" s="126"/>
      <c r="AD126" s="126"/>
      <c r="AE126" s="126"/>
      <c r="AF126" s="126"/>
      <c r="AG126" s="126"/>
      <c r="AH126" s="126"/>
    </row>
    <row r="127" spans="1:34">
      <c r="A127" s="126"/>
      <c r="B127" s="130"/>
      <c r="C127" s="70"/>
      <c r="D127" s="70"/>
      <c r="E127" s="70"/>
      <c r="F127" s="70"/>
      <c r="G127" s="70"/>
      <c r="H127" s="70"/>
      <c r="I127" s="70"/>
      <c r="J127" s="70"/>
      <c r="K127" s="70"/>
      <c r="L127" s="70"/>
      <c r="M127" s="70"/>
      <c r="N127" s="70"/>
      <c r="O127" s="70"/>
      <c r="P127" s="70"/>
      <c r="Q127" s="70"/>
      <c r="R127" s="70"/>
      <c r="S127" s="70"/>
      <c r="T127" s="70"/>
      <c r="U127" s="70"/>
      <c r="V127" s="70"/>
      <c r="W127" s="70"/>
      <c r="X127" s="132"/>
      <c r="Y127" s="126"/>
      <c r="Z127" s="126"/>
      <c r="AA127" s="126"/>
      <c r="AB127" s="126"/>
      <c r="AC127" s="126"/>
      <c r="AD127" s="126"/>
      <c r="AE127" s="126"/>
      <c r="AF127" s="126"/>
      <c r="AG127" s="126"/>
      <c r="AH127" s="126"/>
    </row>
    <row r="128" spans="1:34">
      <c r="A128" s="126"/>
      <c r="B128" s="130"/>
      <c r="C128" s="70"/>
      <c r="D128" s="70"/>
      <c r="E128" s="70"/>
      <c r="F128" s="70"/>
      <c r="G128" s="70"/>
      <c r="H128" s="70"/>
      <c r="I128" s="70"/>
      <c r="J128" s="70"/>
      <c r="K128" s="70"/>
      <c r="L128" s="70"/>
      <c r="M128" s="70"/>
      <c r="N128" s="70"/>
      <c r="O128" s="70"/>
      <c r="P128" s="70"/>
      <c r="Q128" s="70"/>
      <c r="R128" s="70"/>
      <c r="S128" s="70"/>
      <c r="T128" s="70"/>
      <c r="U128" s="70"/>
      <c r="V128" s="70"/>
      <c r="W128" s="70"/>
      <c r="X128" s="132"/>
      <c r="Y128" s="126"/>
      <c r="Z128" s="126"/>
      <c r="AA128" s="126"/>
      <c r="AB128" s="126"/>
      <c r="AC128" s="126"/>
      <c r="AD128" s="126"/>
      <c r="AE128" s="126"/>
      <c r="AF128" s="126"/>
      <c r="AG128" s="126"/>
      <c r="AH128" s="126"/>
    </row>
    <row r="129" spans="1:34">
      <c r="A129" s="126"/>
      <c r="B129" s="130"/>
      <c r="C129" s="70"/>
      <c r="D129" s="70"/>
      <c r="E129" s="70"/>
      <c r="F129" s="70"/>
      <c r="G129" s="70"/>
      <c r="H129" s="70"/>
      <c r="I129" s="70"/>
      <c r="J129" s="70"/>
      <c r="K129" s="70"/>
      <c r="L129" s="70"/>
      <c r="M129" s="70"/>
      <c r="N129" s="70"/>
      <c r="O129" s="70"/>
      <c r="P129" s="70"/>
      <c r="Q129" s="70"/>
      <c r="R129" s="70"/>
      <c r="S129" s="70"/>
      <c r="T129" s="70"/>
      <c r="U129" s="70"/>
      <c r="V129" s="70"/>
      <c r="W129" s="70"/>
      <c r="X129" s="132"/>
      <c r="Y129" s="126"/>
      <c r="Z129" s="126"/>
      <c r="AA129" s="126"/>
      <c r="AB129" s="126"/>
      <c r="AC129" s="126"/>
      <c r="AD129" s="126"/>
      <c r="AE129" s="126"/>
      <c r="AF129" s="126"/>
      <c r="AG129" s="126"/>
      <c r="AH129" s="126"/>
    </row>
    <row r="130" spans="1:34">
      <c r="A130" s="126"/>
      <c r="B130" s="130"/>
      <c r="C130" s="70"/>
      <c r="D130" s="70"/>
      <c r="E130" s="70"/>
      <c r="F130" s="70"/>
      <c r="G130" s="70"/>
      <c r="H130" s="70"/>
      <c r="I130" s="70"/>
      <c r="J130" s="70"/>
      <c r="K130" s="70"/>
      <c r="L130" s="70"/>
      <c r="M130" s="70"/>
      <c r="N130" s="70"/>
      <c r="O130" s="70"/>
      <c r="P130" s="70"/>
      <c r="Q130" s="70"/>
      <c r="R130" s="70"/>
      <c r="S130" s="70"/>
      <c r="T130" s="70"/>
      <c r="U130" s="70"/>
      <c r="V130" s="70"/>
      <c r="W130" s="70"/>
      <c r="X130" s="132"/>
      <c r="Y130" s="126"/>
      <c r="Z130" s="126"/>
      <c r="AA130" s="126"/>
      <c r="AB130" s="126"/>
      <c r="AC130" s="126"/>
      <c r="AD130" s="126"/>
      <c r="AE130" s="126"/>
      <c r="AF130" s="126"/>
      <c r="AG130" s="126"/>
      <c r="AH130" s="126"/>
    </row>
    <row r="131" spans="1:34">
      <c r="A131" s="126"/>
      <c r="B131" s="130"/>
      <c r="C131" s="70"/>
      <c r="D131" s="70"/>
      <c r="E131" s="70"/>
      <c r="F131" s="70"/>
      <c r="G131" s="70"/>
      <c r="H131" s="70"/>
      <c r="I131" s="70"/>
      <c r="J131" s="70"/>
      <c r="K131" s="70"/>
      <c r="L131" s="70"/>
      <c r="M131" s="70"/>
      <c r="N131" s="70"/>
      <c r="O131" s="70"/>
      <c r="P131" s="70"/>
      <c r="Q131" s="70"/>
      <c r="R131" s="70"/>
      <c r="S131" s="70"/>
      <c r="T131" s="70"/>
      <c r="U131" s="70"/>
      <c r="V131" s="70"/>
      <c r="W131" s="70"/>
      <c r="X131" s="132"/>
      <c r="Y131" s="126"/>
      <c r="Z131" s="126"/>
      <c r="AA131" s="126"/>
      <c r="AB131" s="126"/>
      <c r="AC131" s="126"/>
      <c r="AD131" s="126"/>
      <c r="AE131" s="126"/>
      <c r="AF131" s="126"/>
      <c r="AG131" s="126"/>
      <c r="AH131" s="126"/>
    </row>
    <row r="132" spans="1:34">
      <c r="A132" s="126"/>
      <c r="B132" s="130"/>
      <c r="C132" s="70"/>
      <c r="D132" s="70"/>
      <c r="E132" s="70"/>
      <c r="F132" s="70"/>
      <c r="G132" s="70"/>
      <c r="H132" s="70"/>
      <c r="I132" s="70"/>
      <c r="J132" s="70"/>
      <c r="K132" s="70"/>
      <c r="L132" s="70"/>
      <c r="M132" s="70"/>
      <c r="N132" s="70"/>
      <c r="O132" s="70"/>
      <c r="P132" s="70"/>
      <c r="Q132" s="70"/>
      <c r="R132" s="70"/>
      <c r="S132" s="70"/>
      <c r="T132" s="70"/>
      <c r="U132" s="70"/>
      <c r="V132" s="70"/>
      <c r="W132" s="70"/>
      <c r="X132" s="132"/>
      <c r="Y132" s="126"/>
      <c r="Z132" s="126"/>
      <c r="AA132" s="126"/>
      <c r="AB132" s="126"/>
      <c r="AC132" s="126"/>
      <c r="AD132" s="126"/>
      <c r="AE132" s="126"/>
      <c r="AF132" s="126"/>
      <c r="AG132" s="126"/>
      <c r="AH132" s="126"/>
    </row>
    <row r="133" spans="1:34">
      <c r="A133" s="126"/>
      <c r="B133" s="130"/>
      <c r="C133" s="70"/>
      <c r="D133" s="70"/>
      <c r="E133" s="70"/>
      <c r="F133" s="70"/>
      <c r="G133" s="70"/>
      <c r="H133" s="70"/>
      <c r="I133" s="70"/>
      <c r="J133" s="70"/>
      <c r="K133" s="70"/>
      <c r="L133" s="70"/>
      <c r="M133" s="70"/>
      <c r="N133" s="70"/>
      <c r="O133" s="70"/>
      <c r="P133" s="70"/>
      <c r="Q133" s="70"/>
      <c r="R133" s="70"/>
      <c r="S133" s="70"/>
      <c r="T133" s="70"/>
      <c r="U133" s="70"/>
      <c r="V133" s="70"/>
      <c r="W133" s="70"/>
      <c r="X133" s="132"/>
      <c r="Y133" s="126"/>
      <c r="Z133" s="126"/>
      <c r="AA133" s="126"/>
      <c r="AB133" s="126"/>
      <c r="AC133" s="126"/>
      <c r="AD133" s="126"/>
      <c r="AE133" s="126"/>
      <c r="AF133" s="126"/>
      <c r="AG133" s="126"/>
      <c r="AH133" s="126"/>
    </row>
    <row r="134" spans="1:34">
      <c r="A134" s="126"/>
      <c r="B134" s="130"/>
      <c r="C134" s="70"/>
      <c r="D134" s="70"/>
      <c r="E134" s="70"/>
      <c r="F134" s="70"/>
      <c r="G134" s="70"/>
      <c r="H134" s="70"/>
      <c r="I134" s="70"/>
      <c r="J134" s="70"/>
      <c r="K134" s="70"/>
      <c r="L134" s="70"/>
      <c r="M134" s="70"/>
      <c r="N134" s="70"/>
      <c r="O134" s="70"/>
      <c r="P134" s="70"/>
      <c r="Q134" s="70"/>
      <c r="R134" s="70"/>
      <c r="S134" s="70"/>
      <c r="T134" s="70"/>
      <c r="U134" s="70"/>
      <c r="V134" s="70"/>
      <c r="W134" s="70"/>
      <c r="X134" s="132"/>
      <c r="Y134" s="126"/>
      <c r="Z134" s="126"/>
      <c r="AA134" s="126"/>
      <c r="AB134" s="126"/>
      <c r="AC134" s="126"/>
      <c r="AD134" s="126"/>
      <c r="AE134" s="126"/>
      <c r="AF134" s="126"/>
      <c r="AG134" s="126"/>
      <c r="AH134" s="126"/>
    </row>
    <row r="135" spans="1:34">
      <c r="A135" s="126"/>
      <c r="B135" s="130"/>
      <c r="C135" s="70"/>
      <c r="D135" s="70"/>
      <c r="E135" s="70"/>
      <c r="F135" s="70"/>
      <c r="G135" s="70"/>
      <c r="H135" s="70"/>
      <c r="I135" s="70"/>
      <c r="J135" s="70"/>
      <c r="K135" s="70"/>
      <c r="L135" s="70"/>
      <c r="M135" s="70"/>
      <c r="N135" s="70"/>
      <c r="O135" s="70"/>
      <c r="P135" s="70"/>
      <c r="Q135" s="70"/>
      <c r="R135" s="70"/>
      <c r="S135" s="70"/>
      <c r="T135" s="70"/>
      <c r="U135" s="70"/>
      <c r="V135" s="70"/>
      <c r="W135" s="70"/>
      <c r="X135" s="132"/>
      <c r="Y135" s="126"/>
      <c r="Z135" s="126"/>
      <c r="AA135" s="126"/>
      <c r="AB135" s="126"/>
      <c r="AC135" s="126"/>
      <c r="AD135" s="126"/>
      <c r="AE135" s="126"/>
      <c r="AF135" s="126"/>
      <c r="AG135" s="126"/>
      <c r="AH135" s="126"/>
    </row>
    <row r="136" spans="1:34">
      <c r="A136" s="126"/>
      <c r="B136" s="130"/>
      <c r="C136" s="70"/>
      <c r="D136" s="70"/>
      <c r="E136" s="70"/>
      <c r="F136" s="70"/>
      <c r="G136" s="70"/>
      <c r="H136" s="70"/>
      <c r="I136" s="70"/>
      <c r="J136" s="70"/>
      <c r="K136" s="70"/>
      <c r="L136" s="70"/>
      <c r="M136" s="70"/>
      <c r="N136" s="70"/>
      <c r="O136" s="70"/>
      <c r="P136" s="70"/>
      <c r="Q136" s="70"/>
      <c r="R136" s="70"/>
      <c r="S136" s="70"/>
      <c r="T136" s="70"/>
      <c r="U136" s="70"/>
      <c r="V136" s="70"/>
      <c r="W136" s="70"/>
      <c r="X136" s="132"/>
      <c r="Y136" s="126"/>
      <c r="Z136" s="126"/>
      <c r="AA136" s="126"/>
      <c r="AB136" s="126"/>
      <c r="AC136" s="126"/>
      <c r="AD136" s="126"/>
      <c r="AE136" s="126"/>
      <c r="AF136" s="126"/>
      <c r="AG136" s="126"/>
      <c r="AH136" s="126"/>
    </row>
    <row r="137" spans="1:34">
      <c r="A137" s="126"/>
      <c r="B137" s="130"/>
      <c r="C137" s="70"/>
      <c r="D137" s="70"/>
      <c r="E137" s="70"/>
      <c r="F137" s="70"/>
      <c r="G137" s="70"/>
      <c r="H137" s="70"/>
      <c r="I137" s="70"/>
      <c r="J137" s="70"/>
      <c r="K137" s="70"/>
      <c r="L137" s="70"/>
      <c r="M137" s="70"/>
      <c r="N137" s="70"/>
      <c r="O137" s="70"/>
      <c r="P137" s="70"/>
      <c r="Q137" s="70"/>
      <c r="R137" s="70"/>
      <c r="S137" s="70"/>
      <c r="T137" s="70"/>
      <c r="U137" s="70"/>
      <c r="V137" s="70"/>
      <c r="W137" s="70"/>
      <c r="X137" s="132"/>
      <c r="Y137" s="126"/>
      <c r="Z137" s="126"/>
      <c r="AA137" s="126"/>
      <c r="AB137" s="126"/>
      <c r="AC137" s="126"/>
      <c r="AD137" s="126"/>
      <c r="AE137" s="126"/>
      <c r="AF137" s="126"/>
      <c r="AG137" s="126"/>
      <c r="AH137" s="126"/>
    </row>
    <row r="138" spans="1:34">
      <c r="A138" s="126"/>
      <c r="B138" s="130"/>
      <c r="C138" s="70"/>
      <c r="D138" s="70"/>
      <c r="E138" s="70"/>
      <c r="F138" s="70"/>
      <c r="G138" s="70"/>
      <c r="H138" s="70"/>
      <c r="I138" s="70"/>
      <c r="J138" s="70"/>
      <c r="K138" s="70"/>
      <c r="L138" s="70"/>
      <c r="M138" s="70"/>
      <c r="N138" s="70"/>
      <c r="O138" s="70"/>
      <c r="P138" s="70"/>
      <c r="Q138" s="70"/>
      <c r="R138" s="70"/>
      <c r="S138" s="70"/>
      <c r="T138" s="70"/>
      <c r="U138" s="70"/>
      <c r="V138" s="70"/>
      <c r="W138" s="70"/>
      <c r="X138" s="132"/>
      <c r="Y138" s="126"/>
      <c r="Z138" s="126"/>
      <c r="AA138" s="126"/>
      <c r="AB138" s="126"/>
      <c r="AC138" s="126"/>
      <c r="AD138" s="126"/>
      <c r="AE138" s="126"/>
      <c r="AF138" s="126"/>
      <c r="AG138" s="126"/>
      <c r="AH138" s="126"/>
    </row>
    <row r="139" spans="1:34">
      <c r="A139" s="126"/>
      <c r="B139" s="130"/>
      <c r="C139" s="70"/>
      <c r="D139" s="70"/>
      <c r="E139" s="70"/>
      <c r="F139" s="70"/>
      <c r="G139" s="70"/>
      <c r="H139" s="70"/>
      <c r="I139" s="70"/>
      <c r="J139" s="70"/>
      <c r="K139" s="70"/>
      <c r="L139" s="70"/>
      <c r="M139" s="70"/>
      <c r="N139" s="70"/>
      <c r="O139" s="70"/>
      <c r="P139" s="70"/>
      <c r="Q139" s="70"/>
      <c r="R139" s="70"/>
      <c r="S139" s="70"/>
      <c r="T139" s="70"/>
      <c r="U139" s="70"/>
      <c r="V139" s="70"/>
      <c r="W139" s="70"/>
      <c r="X139" s="132"/>
      <c r="Y139" s="126"/>
      <c r="Z139" s="126"/>
      <c r="AA139" s="126"/>
      <c r="AB139" s="126"/>
      <c r="AC139" s="126"/>
      <c r="AD139" s="126"/>
      <c r="AE139" s="126"/>
      <c r="AF139" s="126"/>
      <c r="AG139" s="126"/>
      <c r="AH139" s="126"/>
    </row>
    <row r="140" spans="1:34">
      <c r="A140" s="126"/>
      <c r="B140" s="130"/>
      <c r="C140" s="70"/>
      <c r="D140" s="70"/>
      <c r="E140" s="70"/>
      <c r="F140" s="70"/>
      <c r="G140" s="70"/>
      <c r="H140" s="70"/>
      <c r="I140" s="70"/>
      <c r="J140" s="70"/>
      <c r="K140" s="70"/>
      <c r="L140" s="70"/>
      <c r="M140" s="70"/>
      <c r="N140" s="70"/>
      <c r="O140" s="70"/>
      <c r="P140" s="70"/>
      <c r="Q140" s="70"/>
      <c r="R140" s="70"/>
      <c r="S140" s="70"/>
      <c r="T140" s="70"/>
      <c r="U140" s="70"/>
      <c r="V140" s="70"/>
      <c r="W140" s="70"/>
      <c r="X140" s="132"/>
      <c r="Y140" s="126"/>
      <c r="Z140" s="126"/>
      <c r="AA140" s="126"/>
      <c r="AB140" s="126"/>
      <c r="AC140" s="126"/>
      <c r="AD140" s="126"/>
      <c r="AE140" s="126"/>
      <c r="AF140" s="126"/>
      <c r="AG140" s="126"/>
      <c r="AH140" s="126"/>
    </row>
    <row r="141" spans="1:34">
      <c r="A141" s="126"/>
      <c r="B141" s="130"/>
      <c r="C141" s="70"/>
      <c r="D141" s="70"/>
      <c r="E141" s="70"/>
      <c r="F141" s="70"/>
      <c r="G141" s="70"/>
      <c r="H141" s="70"/>
      <c r="I141" s="70"/>
      <c r="J141" s="70"/>
      <c r="K141" s="70"/>
      <c r="L141" s="70"/>
      <c r="M141" s="70"/>
      <c r="N141" s="70"/>
      <c r="O141" s="70"/>
      <c r="P141" s="70"/>
      <c r="Q141" s="70"/>
      <c r="R141" s="70"/>
      <c r="S141" s="70"/>
      <c r="T141" s="70"/>
      <c r="U141" s="70"/>
      <c r="V141" s="70"/>
      <c r="W141" s="70"/>
      <c r="X141" s="132"/>
      <c r="Y141" s="126"/>
      <c r="Z141" s="126"/>
      <c r="AA141" s="126"/>
      <c r="AB141" s="126"/>
      <c r="AC141" s="126"/>
      <c r="AD141" s="126"/>
      <c r="AE141" s="126"/>
      <c r="AF141" s="126"/>
      <c r="AG141" s="126"/>
      <c r="AH141" s="126"/>
    </row>
    <row r="142" spans="1:34">
      <c r="A142" s="126"/>
      <c r="B142" s="130"/>
      <c r="C142" s="70"/>
      <c r="D142" s="70"/>
      <c r="E142" s="70"/>
      <c r="F142" s="70"/>
      <c r="G142" s="70"/>
      <c r="H142" s="70"/>
      <c r="I142" s="70"/>
      <c r="J142" s="70"/>
      <c r="K142" s="70"/>
      <c r="L142" s="70"/>
      <c r="M142" s="70"/>
      <c r="N142" s="70"/>
      <c r="O142" s="70"/>
      <c r="P142" s="70"/>
      <c r="Q142" s="70"/>
      <c r="R142" s="70"/>
      <c r="S142" s="70"/>
      <c r="T142" s="70"/>
      <c r="U142" s="70"/>
      <c r="V142" s="70"/>
      <c r="W142" s="70"/>
      <c r="X142" s="132"/>
      <c r="Y142" s="126"/>
      <c r="Z142" s="126"/>
      <c r="AA142" s="126"/>
      <c r="AB142" s="126"/>
      <c r="AC142" s="126"/>
      <c r="AD142" s="126"/>
      <c r="AE142" s="126"/>
      <c r="AF142" s="126"/>
      <c r="AG142" s="126"/>
      <c r="AH142" s="126"/>
    </row>
    <row r="143" spans="1:34">
      <c r="A143" s="126"/>
      <c r="B143" s="130"/>
      <c r="C143" s="70"/>
      <c r="D143" s="70"/>
      <c r="E143" s="70"/>
      <c r="F143" s="70"/>
      <c r="G143" s="70"/>
      <c r="H143" s="70"/>
      <c r="I143" s="70"/>
      <c r="J143" s="70"/>
      <c r="K143" s="70"/>
      <c r="L143" s="70"/>
      <c r="M143" s="70"/>
      <c r="N143" s="70"/>
      <c r="O143" s="70"/>
      <c r="P143" s="70"/>
      <c r="Q143" s="70"/>
      <c r="R143" s="70"/>
      <c r="S143" s="70"/>
      <c r="T143" s="70"/>
      <c r="U143" s="70"/>
      <c r="V143" s="70"/>
      <c r="W143" s="70"/>
      <c r="X143" s="132"/>
      <c r="Y143" s="126"/>
      <c r="Z143" s="126"/>
      <c r="AA143" s="126"/>
      <c r="AB143" s="126"/>
      <c r="AC143" s="126"/>
      <c r="AD143" s="126"/>
      <c r="AE143" s="126"/>
      <c r="AF143" s="126"/>
      <c r="AG143" s="126"/>
      <c r="AH143" s="126"/>
    </row>
    <row r="144" spans="1:34">
      <c r="A144" s="126"/>
      <c r="B144" s="130"/>
      <c r="C144" s="70"/>
      <c r="D144" s="70"/>
      <c r="E144" s="70"/>
      <c r="F144" s="70"/>
      <c r="G144" s="70"/>
      <c r="H144" s="70"/>
      <c r="I144" s="70"/>
      <c r="J144" s="70"/>
      <c r="K144" s="70"/>
      <c r="L144" s="70"/>
      <c r="M144" s="70"/>
      <c r="N144" s="70"/>
      <c r="O144" s="70"/>
      <c r="P144" s="70"/>
      <c r="Q144" s="70"/>
      <c r="R144" s="70"/>
      <c r="S144" s="70"/>
      <c r="T144" s="70"/>
      <c r="U144" s="70"/>
      <c r="V144" s="70"/>
      <c r="W144" s="70"/>
      <c r="X144" s="132"/>
      <c r="Y144" s="126"/>
      <c r="Z144" s="126"/>
      <c r="AA144" s="126"/>
      <c r="AB144" s="126"/>
      <c r="AC144" s="126"/>
      <c r="AD144" s="126"/>
      <c r="AE144" s="126"/>
      <c r="AF144" s="126"/>
      <c r="AG144" s="126"/>
      <c r="AH144" s="126"/>
    </row>
    <row r="145" spans="1:34">
      <c r="A145" s="126"/>
      <c r="B145" s="130"/>
      <c r="C145" s="70"/>
      <c r="D145" s="70"/>
      <c r="E145" s="70"/>
      <c r="F145" s="70"/>
      <c r="G145" s="70"/>
      <c r="H145" s="70"/>
      <c r="I145" s="70"/>
      <c r="J145" s="70"/>
      <c r="K145" s="70"/>
      <c r="L145" s="70"/>
      <c r="M145" s="70"/>
      <c r="N145" s="70"/>
      <c r="O145" s="70"/>
      <c r="P145" s="70"/>
      <c r="Q145" s="70"/>
      <c r="R145" s="70"/>
      <c r="S145" s="70"/>
      <c r="T145" s="70"/>
      <c r="U145" s="70"/>
      <c r="V145" s="70"/>
      <c r="W145" s="70"/>
      <c r="X145" s="132"/>
      <c r="Y145" s="126"/>
      <c r="Z145" s="126"/>
      <c r="AA145" s="126"/>
      <c r="AB145" s="126"/>
      <c r="AC145" s="126"/>
      <c r="AD145" s="126"/>
      <c r="AE145" s="126"/>
      <c r="AF145" s="126"/>
      <c r="AG145" s="126"/>
      <c r="AH145" s="126"/>
    </row>
    <row r="146" spans="1:34">
      <c r="A146" s="126"/>
      <c r="B146" s="130"/>
      <c r="C146" s="70"/>
      <c r="D146" s="70"/>
      <c r="E146" s="70"/>
      <c r="F146" s="70"/>
      <c r="G146" s="70"/>
      <c r="H146" s="70"/>
      <c r="I146" s="70"/>
      <c r="J146" s="70"/>
      <c r="K146" s="70"/>
      <c r="L146" s="70"/>
      <c r="M146" s="70"/>
      <c r="N146" s="70"/>
      <c r="O146" s="70"/>
      <c r="P146" s="70"/>
      <c r="Q146" s="70"/>
      <c r="R146" s="70"/>
      <c r="S146" s="70"/>
      <c r="T146" s="70"/>
      <c r="U146" s="70"/>
      <c r="V146" s="70"/>
      <c r="W146" s="70"/>
      <c r="X146" s="132"/>
      <c r="Y146" s="126"/>
      <c r="Z146" s="126"/>
      <c r="AA146" s="126"/>
      <c r="AB146" s="126"/>
      <c r="AC146" s="126"/>
      <c r="AD146" s="126"/>
      <c r="AE146" s="126"/>
      <c r="AF146" s="126"/>
      <c r="AG146" s="126"/>
      <c r="AH146" s="126"/>
    </row>
    <row r="147" spans="1:34">
      <c r="A147" s="126"/>
      <c r="B147" s="130"/>
      <c r="C147" s="70"/>
      <c r="D147" s="70"/>
      <c r="E147" s="70"/>
      <c r="F147" s="70"/>
      <c r="G147" s="70"/>
      <c r="H147" s="70"/>
      <c r="I147" s="70"/>
      <c r="J147" s="70"/>
      <c r="K147" s="70"/>
      <c r="L147" s="70"/>
      <c r="M147" s="70"/>
      <c r="N147" s="70"/>
      <c r="O147" s="70"/>
      <c r="P147" s="70"/>
      <c r="Q147" s="70"/>
      <c r="R147" s="70"/>
      <c r="S147" s="70"/>
      <c r="T147" s="70"/>
      <c r="U147" s="70"/>
      <c r="V147" s="70"/>
      <c r="W147" s="70"/>
      <c r="X147" s="132"/>
      <c r="Y147" s="126"/>
      <c r="Z147" s="126"/>
      <c r="AA147" s="126"/>
      <c r="AB147" s="126"/>
      <c r="AC147" s="126"/>
      <c r="AD147" s="126"/>
      <c r="AE147" s="126"/>
      <c r="AF147" s="126"/>
      <c r="AG147" s="126"/>
      <c r="AH147" s="126"/>
    </row>
    <row r="148" spans="1:34">
      <c r="A148" s="126"/>
      <c r="B148" s="130"/>
      <c r="C148" s="70"/>
      <c r="D148" s="70"/>
      <c r="E148" s="70"/>
      <c r="F148" s="70"/>
      <c r="G148" s="70"/>
      <c r="H148" s="70"/>
      <c r="I148" s="70"/>
      <c r="J148" s="70"/>
      <c r="K148" s="70"/>
      <c r="L148" s="70"/>
      <c r="M148" s="70"/>
      <c r="N148" s="70"/>
      <c r="O148" s="70"/>
      <c r="P148" s="70"/>
      <c r="Q148" s="70"/>
      <c r="R148" s="70"/>
      <c r="S148" s="70"/>
      <c r="T148" s="70"/>
      <c r="U148" s="70"/>
      <c r="V148" s="70"/>
      <c r="W148" s="70"/>
      <c r="X148" s="132"/>
      <c r="Y148" s="126"/>
      <c r="Z148" s="126"/>
      <c r="AA148" s="126"/>
      <c r="AB148" s="126"/>
      <c r="AC148" s="126"/>
      <c r="AD148" s="126"/>
      <c r="AE148" s="126"/>
      <c r="AF148" s="126"/>
      <c r="AG148" s="126"/>
      <c r="AH148" s="126"/>
    </row>
    <row r="149" spans="1:34">
      <c r="A149" s="126"/>
      <c r="B149" s="130"/>
      <c r="C149" s="70"/>
      <c r="D149" s="70"/>
      <c r="E149" s="70"/>
      <c r="F149" s="70"/>
      <c r="G149" s="70"/>
      <c r="H149" s="70"/>
      <c r="I149" s="70"/>
      <c r="J149" s="70"/>
      <c r="K149" s="70"/>
      <c r="L149" s="70"/>
      <c r="M149" s="70"/>
      <c r="N149" s="70"/>
      <c r="O149" s="70"/>
      <c r="P149" s="70"/>
      <c r="Q149" s="70"/>
      <c r="R149" s="70"/>
      <c r="S149" s="70"/>
      <c r="T149" s="70"/>
      <c r="U149" s="70"/>
      <c r="V149" s="70"/>
      <c r="W149" s="70"/>
      <c r="X149" s="132"/>
      <c r="Y149" s="126"/>
      <c r="Z149" s="126"/>
      <c r="AA149" s="126"/>
      <c r="AB149" s="126"/>
      <c r="AC149" s="126"/>
      <c r="AD149" s="126"/>
      <c r="AE149" s="126"/>
      <c r="AF149" s="126"/>
      <c r="AG149" s="126"/>
      <c r="AH149" s="126"/>
    </row>
    <row r="150" spans="1:34" ht="17" thickBot="1">
      <c r="A150" s="126"/>
      <c r="B150" s="135"/>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7"/>
      <c r="Y150" s="126"/>
      <c r="Z150" s="126"/>
      <c r="AA150" s="126"/>
      <c r="AB150" s="126"/>
      <c r="AC150" s="126"/>
      <c r="AD150" s="126"/>
      <c r="AE150" s="126"/>
      <c r="AF150" s="126"/>
      <c r="AG150" s="126"/>
      <c r="AH150" s="126"/>
    </row>
    <row r="151" spans="1:34">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row>
    <row r="152" spans="1:34">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row>
    <row r="153" spans="1:34">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row>
    <row r="154" spans="1:34">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row>
    <row r="155" spans="1:34">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row>
    <row r="156" spans="1:34">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row>
    <row r="157" spans="1:34">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row>
    <row r="158" spans="1:34">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row>
    <row r="159" spans="1:34">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row>
    <row r="160" spans="1:34">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5:BB31"/>
  <sheetViews>
    <sheetView showGridLines="0" topLeftCell="J1" zoomScaleNormal="100" workbookViewId="0">
      <selection activeCell="AA11" sqref="AA11"/>
    </sheetView>
  </sheetViews>
  <sheetFormatPr baseColWidth="10" defaultColWidth="22" defaultRowHeight="16"/>
  <cols>
    <col min="1" max="4" width="22" style="1"/>
    <col min="5" max="5" width="11.5" style="1" customWidth="1"/>
    <col min="6" max="6" width="22" style="1"/>
    <col min="7" max="7" width="21.1640625" style="1" bestFit="1" customWidth="1"/>
    <col min="8" max="8" width="17" style="10" bestFit="1" customWidth="1"/>
    <col min="9" max="9" width="10.33203125" style="4" bestFit="1" customWidth="1"/>
    <col min="10" max="10" width="14.5" style="15" bestFit="1" customWidth="1"/>
    <col min="11" max="11" width="9.83203125" style="15" customWidth="1"/>
    <col min="12" max="12" width="14.5" style="15" bestFit="1" customWidth="1"/>
    <col min="13" max="13" width="10.1640625" style="15" bestFit="1" customWidth="1"/>
    <col min="14" max="14" width="15.1640625" style="15" customWidth="1"/>
    <col min="15" max="15" width="8.33203125" style="15" customWidth="1"/>
    <col min="16" max="16" width="14.5" style="15" bestFit="1" customWidth="1"/>
    <col min="17" max="17" width="10.1640625" style="15" bestFit="1" customWidth="1"/>
    <col min="18" max="18" width="14.5" style="15" bestFit="1" customWidth="1"/>
    <col min="19" max="19" width="10.1640625" style="15" bestFit="1" customWidth="1"/>
    <col min="20" max="20" width="15.1640625" style="15" customWidth="1"/>
    <col min="21" max="21" width="10.6640625" style="15" customWidth="1"/>
    <col min="22" max="22" width="15.1640625" style="15" customWidth="1"/>
    <col min="23" max="23" width="8" style="15" customWidth="1"/>
    <col min="24" max="24" width="14.5" style="15" bestFit="1" customWidth="1"/>
    <col min="25" max="25" width="9.6640625" style="15" bestFit="1" customWidth="1"/>
    <col min="26" max="27" width="14.83203125" style="15" bestFit="1" customWidth="1"/>
    <col min="28" max="28" width="14.5" style="15" bestFit="1" customWidth="1"/>
    <col min="29" max="29" width="10.6640625" style="15" customWidth="1"/>
    <col min="30" max="30" width="17" style="10" bestFit="1" customWidth="1"/>
    <col min="31" max="31" width="14.33203125" style="4" customWidth="1"/>
    <col min="32" max="32" width="15" style="15" customWidth="1"/>
    <col min="33" max="33" width="10.1640625" style="15" customWidth="1"/>
    <col min="34" max="34" width="14.5" style="15" bestFit="1" customWidth="1"/>
    <col min="35" max="35" width="12.1640625" style="15" customWidth="1"/>
    <col min="36" max="36" width="15.1640625" style="15" customWidth="1"/>
    <col min="37" max="37" width="14.83203125" style="15" customWidth="1"/>
    <col min="38" max="38" width="18.6640625" style="15" customWidth="1"/>
    <col min="39" max="39" width="10.1640625" style="15" bestFit="1" customWidth="1"/>
    <col min="40" max="40" width="14.5" style="15" bestFit="1" customWidth="1"/>
    <col min="41" max="41" width="10.1640625" style="15" bestFit="1" customWidth="1"/>
    <col min="42" max="42" width="15.1640625" style="15" customWidth="1"/>
    <col min="43" max="43" width="9.6640625" style="15" customWidth="1"/>
    <col min="44" max="44" width="15.1640625" style="15" customWidth="1"/>
    <col min="45" max="45" width="8" style="15" customWidth="1"/>
    <col min="46" max="46" width="14.5" style="15" bestFit="1" customWidth="1"/>
    <col min="47" max="47" width="10.6640625" style="15" customWidth="1"/>
    <col min="48" max="48" width="13.83203125" style="15" customWidth="1"/>
    <col min="49" max="49" width="12.6640625" style="15" customWidth="1"/>
    <col min="50" max="50" width="14.5" style="15" bestFit="1" customWidth="1"/>
    <col min="51" max="51" width="10.83203125" style="15" customWidth="1"/>
    <col min="52" max="52" width="26.1640625" style="1" customWidth="1"/>
    <col min="53" max="53" width="7.5" style="1" bestFit="1" customWidth="1"/>
    <col min="54" max="16384" width="22" style="1"/>
  </cols>
  <sheetData>
    <row r="5" spans="1:54">
      <c r="F5" s="20" t="s">
        <v>118</v>
      </c>
    </row>
    <row r="6" spans="1:54">
      <c r="F6" s="1" t="s">
        <v>116</v>
      </c>
    </row>
    <row r="8" spans="1:54" ht="17" thickBot="1"/>
    <row r="9" spans="1:54" s="22" customFormat="1" ht="95.5" customHeight="1" thickTop="1" thickBot="1">
      <c r="A9" s="18"/>
      <c r="B9" s="18"/>
      <c r="C9" s="18"/>
      <c r="D9" s="18"/>
      <c r="E9" s="18"/>
      <c r="F9" s="21" t="s">
        <v>0</v>
      </c>
      <c r="G9" s="17" t="s">
        <v>27</v>
      </c>
      <c r="H9" s="25" t="s">
        <v>117</v>
      </c>
      <c r="I9" s="24" t="s">
        <v>24</v>
      </c>
      <c r="J9" s="25" t="s">
        <v>9</v>
      </c>
      <c r="K9" s="19" t="s">
        <v>24</v>
      </c>
      <c r="L9" s="25" t="s">
        <v>11</v>
      </c>
      <c r="M9" s="24"/>
      <c r="N9" s="31" t="s">
        <v>31</v>
      </c>
      <c r="O9" s="30"/>
      <c r="P9" s="25" t="s">
        <v>32</v>
      </c>
      <c r="Q9" s="24"/>
      <c r="R9" s="25" t="s">
        <v>35</v>
      </c>
      <c r="S9" s="24"/>
      <c r="T9" s="31" t="s">
        <v>37</v>
      </c>
      <c r="U9" s="24"/>
      <c r="V9" s="31" t="s">
        <v>38</v>
      </c>
      <c r="W9" s="30"/>
      <c r="X9" s="25" t="s">
        <v>12</v>
      </c>
      <c r="Y9" s="19" t="s">
        <v>24</v>
      </c>
      <c r="Z9" s="25" t="s">
        <v>13</v>
      </c>
      <c r="AA9" s="19" t="s">
        <v>24</v>
      </c>
      <c r="AB9" s="25" t="s">
        <v>25</v>
      </c>
      <c r="AC9" s="23" t="s">
        <v>24</v>
      </c>
      <c r="AD9" s="25" t="s">
        <v>41</v>
      </c>
      <c r="AE9" s="24" t="s">
        <v>24</v>
      </c>
      <c r="AF9" s="25" t="s">
        <v>51</v>
      </c>
      <c r="AG9" s="19" t="s">
        <v>24</v>
      </c>
      <c r="AH9" s="25" t="s">
        <v>42</v>
      </c>
      <c r="AI9" s="24"/>
      <c r="AJ9" s="31" t="s">
        <v>43</v>
      </c>
      <c r="AK9" s="30"/>
      <c r="AL9" s="25" t="s">
        <v>44</v>
      </c>
      <c r="AM9" s="24"/>
      <c r="AN9" s="25" t="s">
        <v>45</v>
      </c>
      <c r="AO9" s="24"/>
      <c r="AP9" s="31" t="s">
        <v>46</v>
      </c>
      <c r="AQ9" s="24"/>
      <c r="AR9" s="31" t="s">
        <v>47</v>
      </c>
      <c r="AS9" s="30"/>
      <c r="AT9" s="25" t="s">
        <v>48</v>
      </c>
      <c r="AU9" s="19" t="s">
        <v>24</v>
      </c>
      <c r="AV9" s="25" t="s">
        <v>49</v>
      </c>
      <c r="AW9" s="19" t="s">
        <v>24</v>
      </c>
      <c r="AX9" s="25" t="s">
        <v>50</v>
      </c>
      <c r="AY9" s="23" t="s">
        <v>24</v>
      </c>
      <c r="AZ9" s="17" t="s">
        <v>10</v>
      </c>
      <c r="BA9" s="17" t="s">
        <v>19</v>
      </c>
    </row>
    <row r="10" spans="1:54" ht="80" thickTop="1" thickBot="1">
      <c r="B10" s="51"/>
      <c r="D10" s="2" t="s">
        <v>29</v>
      </c>
      <c r="E10" s="29" t="s">
        <v>15</v>
      </c>
      <c r="G10" s="3"/>
      <c r="H10" s="4"/>
      <c r="I10" s="6"/>
      <c r="J10" s="7"/>
      <c r="K10" s="7"/>
      <c r="L10" s="8"/>
      <c r="M10" s="8"/>
      <c r="N10" s="8"/>
      <c r="O10" s="8"/>
      <c r="P10" s="8"/>
      <c r="Q10" s="8"/>
      <c r="R10" s="8"/>
      <c r="S10" s="8"/>
      <c r="T10" s="8"/>
      <c r="U10" s="8"/>
      <c r="V10" s="8"/>
      <c r="W10" s="8"/>
      <c r="X10" s="7"/>
      <c r="Y10" s="7"/>
      <c r="Z10" s="7"/>
      <c r="AA10" s="7"/>
      <c r="AB10" s="7"/>
      <c r="AC10" s="7"/>
      <c r="AD10" s="4"/>
      <c r="AE10" s="6"/>
      <c r="AF10" s="7"/>
      <c r="AG10" s="7"/>
      <c r="AH10" s="8"/>
      <c r="AI10" s="8"/>
      <c r="AJ10" s="8"/>
      <c r="AK10" s="8"/>
      <c r="AL10" s="8"/>
      <c r="AM10" s="8"/>
      <c r="AN10" s="8"/>
      <c r="AO10" s="8"/>
      <c r="AP10" s="8"/>
      <c r="AQ10" s="8"/>
      <c r="AR10" s="8"/>
      <c r="AS10" s="8"/>
      <c r="AT10" s="7"/>
      <c r="AU10" s="7"/>
      <c r="AV10" s="7"/>
      <c r="AW10" s="7"/>
      <c r="AX10" s="7"/>
      <c r="AY10" s="7"/>
      <c r="AZ10" s="7"/>
      <c r="BA10" s="7"/>
      <c r="BB10" s="7"/>
    </row>
    <row r="11" spans="1:54" ht="65" customHeight="1" thickTop="1" thickBot="1">
      <c r="D11" s="49" t="s">
        <v>14</v>
      </c>
      <c r="F11" s="13"/>
      <c r="G11" s="14" t="s">
        <v>27</v>
      </c>
      <c r="H11" s="32" t="s">
        <v>117</v>
      </c>
      <c r="I11" s="32" t="s">
        <v>119</v>
      </c>
      <c r="J11" s="32" t="s">
        <v>9</v>
      </c>
      <c r="K11" s="32" t="s">
        <v>20</v>
      </c>
      <c r="L11" s="32" t="s">
        <v>11</v>
      </c>
      <c r="M11" s="32" t="s">
        <v>21</v>
      </c>
      <c r="N11" s="32" t="s">
        <v>31</v>
      </c>
      <c r="O11" s="32" t="s">
        <v>34</v>
      </c>
      <c r="P11" s="32" t="s">
        <v>32</v>
      </c>
      <c r="Q11" s="32" t="s">
        <v>33</v>
      </c>
      <c r="R11" s="32" t="s">
        <v>35</v>
      </c>
      <c r="S11" s="32" t="s">
        <v>36</v>
      </c>
      <c r="T11" s="32" t="s">
        <v>37</v>
      </c>
      <c r="U11" s="32" t="s">
        <v>39</v>
      </c>
      <c r="V11" s="32" t="s">
        <v>38</v>
      </c>
      <c r="W11" s="32" t="s">
        <v>40</v>
      </c>
      <c r="X11" s="32" t="s">
        <v>12</v>
      </c>
      <c r="Y11" s="32" t="s">
        <v>22</v>
      </c>
      <c r="Z11" s="32" t="s">
        <v>13</v>
      </c>
      <c r="AA11" s="32" t="s">
        <v>23</v>
      </c>
      <c r="AB11" s="32" t="s">
        <v>25</v>
      </c>
      <c r="AC11" s="32" t="s">
        <v>30</v>
      </c>
      <c r="AD11" s="32" t="s">
        <v>41</v>
      </c>
      <c r="AE11" s="32" t="s">
        <v>54</v>
      </c>
      <c r="AF11" s="32" t="s">
        <v>51</v>
      </c>
      <c r="AG11" s="32" t="s">
        <v>55</v>
      </c>
      <c r="AH11" s="32" t="s">
        <v>42</v>
      </c>
      <c r="AI11" s="32" t="s">
        <v>56</v>
      </c>
      <c r="AJ11" s="32" t="s">
        <v>43</v>
      </c>
      <c r="AK11" s="32" t="s">
        <v>57</v>
      </c>
      <c r="AL11" s="32" t="s">
        <v>44</v>
      </c>
      <c r="AM11" s="32" t="s">
        <v>58</v>
      </c>
      <c r="AN11" s="32" t="s">
        <v>45</v>
      </c>
      <c r="AO11" s="32" t="s">
        <v>59</v>
      </c>
      <c r="AP11" s="32" t="s">
        <v>46</v>
      </c>
      <c r="AQ11" s="32" t="s">
        <v>60</v>
      </c>
      <c r="AR11" s="32" t="s">
        <v>47</v>
      </c>
      <c r="AS11" s="32" t="s">
        <v>61</v>
      </c>
      <c r="AT11" s="32" t="s">
        <v>48</v>
      </c>
      <c r="AU11" s="32" t="s">
        <v>62</v>
      </c>
      <c r="AV11" s="32" t="s">
        <v>49</v>
      </c>
      <c r="AW11" s="32" t="s">
        <v>52</v>
      </c>
      <c r="AX11" s="32" t="s">
        <v>50</v>
      </c>
      <c r="AY11" s="32" t="s">
        <v>53</v>
      </c>
      <c r="AZ11" s="32" t="s">
        <v>10</v>
      </c>
      <c r="BA11" s="32" t="s">
        <v>19</v>
      </c>
    </row>
    <row r="12" spans="1:54" ht="19" thickTop="1" thickBot="1">
      <c r="G12" s="41" t="s">
        <v>80</v>
      </c>
      <c r="H12" s="11" t="s">
        <v>16</v>
      </c>
      <c r="I12" s="16">
        <f>VLOOKUP(H12,Tables!$A$2:$K$30,2,FALSE)</f>
        <v>6</v>
      </c>
      <c r="J12" s="11" t="s">
        <v>72</v>
      </c>
      <c r="K12" s="16" t="e">
        <f>VLOOKUP(J12,Tables!$A$2:$K$30,2,FALSE)</f>
        <v>#N/A</v>
      </c>
      <c r="L12" s="11" t="s">
        <v>1</v>
      </c>
      <c r="M12" s="16">
        <f>VLOOKUP(L12,Tables!$A$2:$K$30,2,FALSE)</f>
        <v>7</v>
      </c>
      <c r="N12" s="11" t="s">
        <v>16</v>
      </c>
      <c r="O12" s="16">
        <f>VLOOKUP(N12,Tables!$A$2:$K$30,2,FALSE)</f>
        <v>6</v>
      </c>
      <c r="P12" s="11" t="s">
        <v>18</v>
      </c>
      <c r="Q12" s="16">
        <f>VLOOKUP(P12,Tables!$A$2:$K$30,2,FALSE)</f>
        <v>1</v>
      </c>
      <c r="R12" s="11" t="s">
        <v>7</v>
      </c>
      <c r="S12" s="16">
        <f>VLOOKUP(R12,Tables!$A$2:$K$30,2,FALSE)</f>
        <v>2</v>
      </c>
      <c r="T12" s="11" t="s">
        <v>18</v>
      </c>
      <c r="U12" s="16">
        <f>VLOOKUP(T12,Tables!$A$2:$K$30,2,FALSE)</f>
        <v>1</v>
      </c>
      <c r="V12" s="11" t="s">
        <v>16</v>
      </c>
      <c r="W12" s="16">
        <f>VLOOKUP(V12,Tables!$A$2:$K$30,2,FALSE)</f>
        <v>6</v>
      </c>
      <c r="X12" s="11" t="s">
        <v>66</v>
      </c>
      <c r="Y12" s="16">
        <f>VLOOKUP(X12,Tables!$A$2:$K$30,2,FALSE)</f>
        <v>9</v>
      </c>
      <c r="Z12" s="11" t="s">
        <v>16</v>
      </c>
      <c r="AA12" s="16">
        <f>VLOOKUP(Z12,Tables!$A$2:$K$30,2,FALSE)</f>
        <v>6</v>
      </c>
      <c r="AB12" s="11" t="s">
        <v>7</v>
      </c>
      <c r="AC12" s="16">
        <f>VLOOKUP(AB12,Tables!$A$2:$K$30,2,FALSE)</f>
        <v>2</v>
      </c>
      <c r="AD12" s="11" t="s">
        <v>16</v>
      </c>
      <c r="AE12" s="16">
        <f>VLOOKUP(AD12,Tables!$A$2:$K$30,2,FALSE)</f>
        <v>6</v>
      </c>
      <c r="AF12" s="11" t="s">
        <v>3</v>
      </c>
      <c r="AG12" s="16">
        <f>VLOOKUP(AF12,Tables!$A$2:$K$30,2,FALSE)</f>
        <v>8</v>
      </c>
      <c r="AH12" s="11" t="s">
        <v>17</v>
      </c>
      <c r="AI12" s="16">
        <f>VLOOKUP(AH12,Tables!$A$2:$K$30,2,FALSE)</f>
        <v>11</v>
      </c>
      <c r="AJ12" s="11" t="s">
        <v>16</v>
      </c>
      <c r="AK12" s="16">
        <f>VLOOKUP(AJ12,Tables!$A$2:$K$30,2,FALSE)</f>
        <v>6</v>
      </c>
      <c r="AL12" s="11" t="s">
        <v>77</v>
      </c>
      <c r="AM12" s="16">
        <f>VLOOKUP(AL12,Tables!$A$2:$K$30,2,FALSE)</f>
        <v>9</v>
      </c>
      <c r="AN12" s="11" t="s">
        <v>16</v>
      </c>
      <c r="AO12" s="16">
        <f>VLOOKUP(AN12,Tables!$A$2:$K$30,2,FALSE)</f>
        <v>6</v>
      </c>
      <c r="AP12" s="11" t="s">
        <v>6</v>
      </c>
      <c r="AQ12" s="16">
        <f>VLOOKUP(AP12,Tables!$A$2:$K$30,2,FALSE)</f>
        <v>3</v>
      </c>
      <c r="AR12" s="11" t="s">
        <v>8</v>
      </c>
      <c r="AS12" s="16">
        <f>VLOOKUP(AR12,Tables!$A$2:$K$30,2,FALSE)</f>
        <v>10</v>
      </c>
      <c r="AT12" s="11" t="s">
        <v>18</v>
      </c>
      <c r="AU12" s="16">
        <f>VLOOKUP(AT12,Tables!$A$2:$K$30,2,FALSE)</f>
        <v>1</v>
      </c>
      <c r="AV12" s="11" t="s">
        <v>2</v>
      </c>
      <c r="AW12" s="16">
        <f>VLOOKUP(AV12,Tables!$A$2:$K$30,2,FALSE)</f>
        <v>5</v>
      </c>
      <c r="AX12" s="11" t="s">
        <v>5</v>
      </c>
      <c r="AY12" s="16">
        <f>VLOOKUP(AX12,Tables!$A$2:$K$30,2,FALSE)</f>
        <v>9</v>
      </c>
      <c r="AZ12" s="33" t="e">
        <f>SUM((I12*K12*M12*O12*Q12*S12*U12*W12*Y12*AA12*AC12*AE12*AG12*AI12*AK12*AM12*AO12*AQ12*AS12*AU12*AW12*AY12)/1000000000)</f>
        <v>#N/A</v>
      </c>
      <c r="BA12" s="5" t="e">
        <f>RANK(AZ12,$AZ$12:$AZ$31,0)</f>
        <v>#N/A</v>
      </c>
    </row>
    <row r="13" spans="1:54" ht="18" thickBot="1">
      <c r="D13" s="226" t="s">
        <v>28</v>
      </c>
      <c r="E13" s="226"/>
      <c r="G13" s="41" t="s">
        <v>81</v>
      </c>
      <c r="H13" s="48" t="s">
        <v>7</v>
      </c>
      <c r="I13" s="16">
        <f>VLOOKUP(H13,Tables!$A$2:$K$30,2,FALSE)</f>
        <v>2</v>
      </c>
      <c r="J13" s="11" t="s">
        <v>71</v>
      </c>
      <c r="K13" s="16" t="e">
        <f>VLOOKUP(J13,Tables!$A$2:$K$30,2,FALSE)</f>
        <v>#N/A</v>
      </c>
      <c r="L13" s="11" t="s">
        <v>6</v>
      </c>
      <c r="M13" s="16">
        <f>VLOOKUP(L13,Tables!$A$2:$K$30,2,FALSE)</f>
        <v>3</v>
      </c>
      <c r="N13" s="11" t="s">
        <v>3</v>
      </c>
      <c r="O13" s="16">
        <f>VLOOKUP(N13,Tables!$A$2:$K$30,2,FALSE)</f>
        <v>8</v>
      </c>
      <c r="P13" s="11" t="s">
        <v>16</v>
      </c>
      <c r="Q13" s="16">
        <f>VLOOKUP(P13,Tables!$A$2:$K$30,2,FALSE)</f>
        <v>6</v>
      </c>
      <c r="R13" s="11" t="s">
        <v>16</v>
      </c>
      <c r="S13" s="16">
        <f>VLOOKUP(R13,Tables!$A$2:$K$30,2,FALSE)</f>
        <v>6</v>
      </c>
      <c r="T13" s="11" t="s">
        <v>16</v>
      </c>
      <c r="U13" s="16">
        <f>VLOOKUP(T13,Tables!$A$2:$K$30,2,FALSE)</f>
        <v>6</v>
      </c>
      <c r="V13" s="11" t="s">
        <v>16</v>
      </c>
      <c r="W13" s="16">
        <f>VLOOKUP(V13,Tables!$A$2:$K$30,2,FALSE)</f>
        <v>6</v>
      </c>
      <c r="X13" s="11" t="s">
        <v>64</v>
      </c>
      <c r="Y13" s="16">
        <f>VLOOKUP(X13,Tables!$A$2:$K$30,2,FALSE)</f>
        <v>3</v>
      </c>
      <c r="Z13" s="11" t="s">
        <v>1</v>
      </c>
      <c r="AA13" s="16">
        <f>VLOOKUP(Z13,Tables!$A$2:$K$30,2,FALSE)</f>
        <v>7</v>
      </c>
      <c r="AB13" s="11" t="s">
        <v>16</v>
      </c>
      <c r="AC13" s="16">
        <f>VLOOKUP(AB13,Tables!$A$2:$K$30,2,FALSE)</f>
        <v>6</v>
      </c>
      <c r="AD13" s="11" t="s">
        <v>16</v>
      </c>
      <c r="AE13" s="16">
        <f>VLOOKUP(AD13,Tables!$A$2:$K$30,2,FALSE)</f>
        <v>6</v>
      </c>
      <c r="AF13" s="11" t="s">
        <v>4</v>
      </c>
      <c r="AG13" s="16">
        <f>VLOOKUP(AF13,Tables!$A$2:$K$30,2,FALSE)</f>
        <v>4</v>
      </c>
      <c r="AH13" s="11" t="s">
        <v>16</v>
      </c>
      <c r="AI13" s="16">
        <f>VLOOKUP(AH13,Tables!$A$2:$K$30,2,FALSE)</f>
        <v>6</v>
      </c>
      <c r="AJ13" s="11" t="s">
        <v>6</v>
      </c>
      <c r="AK13" s="16">
        <f>VLOOKUP(AJ13,Tables!$A$2:$K$30,2,FALSE)</f>
        <v>3</v>
      </c>
      <c r="AL13" s="11" t="s">
        <v>76</v>
      </c>
      <c r="AM13" s="16">
        <f>VLOOKUP(AL13,Tables!$A$2:$K$30,2,FALSE)</f>
        <v>4</v>
      </c>
      <c r="AN13" s="11" t="s">
        <v>16</v>
      </c>
      <c r="AO13" s="16">
        <f>VLOOKUP(AN13,Tables!$A$2:$K$30,2,FALSE)</f>
        <v>6</v>
      </c>
      <c r="AP13" s="11" t="s">
        <v>5</v>
      </c>
      <c r="AQ13" s="16">
        <f>VLOOKUP(AP13,Tables!$A$2:$K$30,2,FALSE)</f>
        <v>9</v>
      </c>
      <c r="AR13" s="11" t="s">
        <v>7</v>
      </c>
      <c r="AS13" s="16">
        <f>VLOOKUP(AR13,Tables!$A$2:$K$30,2,FALSE)</f>
        <v>2</v>
      </c>
      <c r="AT13" s="11" t="s">
        <v>16</v>
      </c>
      <c r="AU13" s="16">
        <f>VLOOKUP(AT13,Tables!$A$2:$K$30,2,FALSE)</f>
        <v>6</v>
      </c>
      <c r="AV13" s="11" t="s">
        <v>2</v>
      </c>
      <c r="AW13" s="16">
        <f>VLOOKUP(AV13,Tables!$A$2:$K$30,2,FALSE)</f>
        <v>5</v>
      </c>
      <c r="AX13" s="11" t="s">
        <v>5</v>
      </c>
      <c r="AY13" s="16">
        <f>VLOOKUP(AX13,Tables!$A$2:$K$30,2,FALSE)</f>
        <v>9</v>
      </c>
      <c r="AZ13" s="33" t="e">
        <f>SUM((I13*K13*M13*O13*Q13*S13*U13*W13*Y13*AA13*AC13*AE13*AG13*AI13*AK13*AM13*AO13*AQ13*AS13*AU13*AW13*AY13)/1000000000)</f>
        <v>#N/A</v>
      </c>
      <c r="BA13" s="5" t="e">
        <f t="shared" ref="BA13:BA31" si="0">RANK(AZ13,$AZ$12:$AZ$31,0)</f>
        <v>#N/A</v>
      </c>
    </row>
    <row r="14" spans="1:54" ht="18" thickBot="1">
      <c r="D14" s="226"/>
      <c r="E14" s="226"/>
      <c r="G14" s="41" t="s">
        <v>82</v>
      </c>
      <c r="H14" s="12" t="s">
        <v>2</v>
      </c>
      <c r="I14" s="16">
        <f>VLOOKUP(H14,Tables!$A$2:$K$30,2,FALSE)</f>
        <v>5</v>
      </c>
      <c r="J14" s="11" t="s">
        <v>71</v>
      </c>
      <c r="K14" s="16" t="e">
        <f>VLOOKUP(J14,Tables!$A$2:$K$30,2,FALSE)</f>
        <v>#N/A</v>
      </c>
      <c r="L14" s="11" t="s">
        <v>2</v>
      </c>
      <c r="M14" s="16">
        <f>VLOOKUP(L14,Tables!$A$2:$K$30,2,FALSE)</f>
        <v>5</v>
      </c>
      <c r="N14" s="11" t="s">
        <v>16</v>
      </c>
      <c r="O14" s="16">
        <f>VLOOKUP(N14,Tables!$A$2:$K$30,2,FALSE)</f>
        <v>6</v>
      </c>
      <c r="P14" s="11" t="s">
        <v>16</v>
      </c>
      <c r="Q14" s="16">
        <f>VLOOKUP(P14,Tables!$A$2:$K$30,2,FALSE)</f>
        <v>6</v>
      </c>
      <c r="R14" s="11" t="s">
        <v>16</v>
      </c>
      <c r="S14" s="16">
        <f>VLOOKUP(R14,Tables!$A$2:$K$30,2,FALSE)</f>
        <v>6</v>
      </c>
      <c r="T14" s="11" t="s">
        <v>16</v>
      </c>
      <c r="U14" s="16">
        <f>VLOOKUP(T14,Tables!$A$2:$K$30,2,FALSE)</f>
        <v>6</v>
      </c>
      <c r="V14" s="11" t="s">
        <v>17</v>
      </c>
      <c r="W14" s="16">
        <f>VLOOKUP(V14,Tables!$A$2:$K$30,2,FALSE)</f>
        <v>11</v>
      </c>
      <c r="X14" s="11" t="s">
        <v>65</v>
      </c>
      <c r="Y14" s="16">
        <f>VLOOKUP(X14,Tables!$A$2:$K$30,2,FALSE)</f>
        <v>6</v>
      </c>
      <c r="Z14" s="11" t="s">
        <v>2</v>
      </c>
      <c r="AA14" s="16">
        <f>VLOOKUP(Z14,Tables!$A$2:$K$30,2,FALSE)</f>
        <v>5</v>
      </c>
      <c r="AB14" s="11" t="s">
        <v>16</v>
      </c>
      <c r="AC14" s="16">
        <f>VLOOKUP(AB14,Tables!$A$2:$K$30,2,FALSE)</f>
        <v>6</v>
      </c>
      <c r="AD14" s="11" t="s">
        <v>16</v>
      </c>
      <c r="AE14" s="16">
        <f>VLOOKUP(AD14,Tables!$A$2:$K$30,2,FALSE)</f>
        <v>6</v>
      </c>
      <c r="AF14" s="11" t="s">
        <v>2</v>
      </c>
      <c r="AG14" s="16">
        <f>VLOOKUP(AF14,Tables!$A$2:$K$30,2,FALSE)</f>
        <v>5</v>
      </c>
      <c r="AH14" s="11" t="s">
        <v>16</v>
      </c>
      <c r="AI14" s="16">
        <f>VLOOKUP(AH14,Tables!$A$2:$K$30,2,FALSE)</f>
        <v>6</v>
      </c>
      <c r="AJ14" s="11" t="s">
        <v>5</v>
      </c>
      <c r="AK14" s="16">
        <f>VLOOKUP(AJ14,Tables!$A$2:$K$30,2,FALSE)</f>
        <v>9</v>
      </c>
      <c r="AL14" s="11" t="s">
        <v>79</v>
      </c>
      <c r="AM14" s="16">
        <f>VLOOKUP(AL14,Tables!$A$2:$K$30,2,FALSE)</f>
        <v>6</v>
      </c>
      <c r="AN14" s="11" t="s">
        <v>16</v>
      </c>
      <c r="AO14" s="16">
        <f>VLOOKUP(AN14,Tables!$A$2:$K$30,2,FALSE)</f>
        <v>6</v>
      </c>
      <c r="AP14" s="11" t="s">
        <v>6</v>
      </c>
      <c r="AQ14" s="16">
        <f>VLOOKUP(AP14,Tables!$A$2:$K$30,2,FALSE)</f>
        <v>3</v>
      </c>
      <c r="AR14" s="11" t="s">
        <v>4</v>
      </c>
      <c r="AS14" s="16">
        <f>VLOOKUP(AR14,Tables!$A$2:$K$30,2,FALSE)</f>
        <v>4</v>
      </c>
      <c r="AT14" s="11" t="s">
        <v>17</v>
      </c>
      <c r="AU14" s="16">
        <f>VLOOKUP(AT14,Tables!$A$2:$K$30,2,FALSE)</f>
        <v>11</v>
      </c>
      <c r="AV14" s="11" t="s">
        <v>1</v>
      </c>
      <c r="AW14" s="16">
        <f>VLOOKUP(AV14,Tables!$A$2:$K$30,2,FALSE)</f>
        <v>7</v>
      </c>
      <c r="AX14" s="11" t="s">
        <v>5</v>
      </c>
      <c r="AY14" s="16">
        <f>VLOOKUP(AX14,Tables!$A$2:$K$30,2,FALSE)</f>
        <v>9</v>
      </c>
      <c r="AZ14" s="33" t="e">
        <f t="shared" ref="AZ14:AZ31" si="1">SUM((I14*K14*M14*O14*Q14*S14*U14*W14*Y14*AA14*AC14*AE14*AG14*AI14*AK14*AM14*AO14*AQ14*AS14*AU14*AW14*AY14)/1000000000)</f>
        <v>#N/A</v>
      </c>
      <c r="BA14" s="5" t="e">
        <f t="shared" si="0"/>
        <v>#N/A</v>
      </c>
    </row>
    <row r="15" spans="1:54" ht="35" thickBot="1">
      <c r="D15" s="226"/>
      <c r="E15" s="226"/>
      <c r="G15" s="41" t="s">
        <v>83</v>
      </c>
      <c r="H15" s="12" t="s">
        <v>2</v>
      </c>
      <c r="I15" s="16">
        <f>VLOOKUP(H15,Tables!$A$2:$K$30,2,FALSE)</f>
        <v>5</v>
      </c>
      <c r="J15" s="11" t="s">
        <v>70</v>
      </c>
      <c r="K15" s="16" t="e">
        <f>VLOOKUP(J15,Tables!$A$2:$K$30,2,FALSE)</f>
        <v>#N/A</v>
      </c>
      <c r="L15" s="11" t="s">
        <v>16</v>
      </c>
      <c r="M15" s="16">
        <f>VLOOKUP(L15,Tables!$A$2:$K$30,2,FALSE)</f>
        <v>6</v>
      </c>
      <c r="N15" s="11" t="s">
        <v>16</v>
      </c>
      <c r="O15" s="16">
        <f>VLOOKUP(N15,Tables!$A$2:$K$30,2,FALSE)</f>
        <v>6</v>
      </c>
      <c r="P15" s="11" t="s">
        <v>16</v>
      </c>
      <c r="Q15" s="16">
        <f>VLOOKUP(P15,Tables!$A$2:$K$30,2,FALSE)</f>
        <v>6</v>
      </c>
      <c r="R15" s="11" t="s">
        <v>6</v>
      </c>
      <c r="S15" s="16">
        <f>VLOOKUP(R15,Tables!$A$2:$K$30,2,FALSE)</f>
        <v>3</v>
      </c>
      <c r="T15" s="11" t="s">
        <v>16</v>
      </c>
      <c r="U15" s="16">
        <f>VLOOKUP(T15,Tables!$A$2:$K$30,2,FALSE)</f>
        <v>6</v>
      </c>
      <c r="V15" s="11" t="s">
        <v>16</v>
      </c>
      <c r="W15" s="16">
        <f>VLOOKUP(V15,Tables!$A$2:$K$30,2,FALSE)</f>
        <v>6</v>
      </c>
      <c r="X15" s="11" t="s">
        <v>65</v>
      </c>
      <c r="Y15" s="16">
        <f>VLOOKUP(X15,Tables!$A$2:$K$30,2,FALSE)</f>
        <v>6</v>
      </c>
      <c r="Z15" s="11" t="s">
        <v>7</v>
      </c>
      <c r="AA15" s="16">
        <f>VLOOKUP(Z15,Tables!$A$2:$K$30,2,FALSE)</f>
        <v>2</v>
      </c>
      <c r="AB15" s="11" t="s">
        <v>16</v>
      </c>
      <c r="AC15" s="16">
        <f>VLOOKUP(AB15,Tables!$A$2:$K$30,2,FALSE)</f>
        <v>6</v>
      </c>
      <c r="AD15" s="11" t="s">
        <v>16</v>
      </c>
      <c r="AE15" s="16">
        <f>VLOOKUP(AD15,Tables!$A$2:$K$30,2,FALSE)</f>
        <v>6</v>
      </c>
      <c r="AF15" s="11" t="s">
        <v>1</v>
      </c>
      <c r="AG15" s="16">
        <f>VLOOKUP(AF15,Tables!$A$2:$K$30,2,FALSE)</f>
        <v>7</v>
      </c>
      <c r="AH15" s="11" t="s">
        <v>16</v>
      </c>
      <c r="AI15" s="16">
        <f>VLOOKUP(AH15,Tables!$A$2:$K$30,2,FALSE)</f>
        <v>6</v>
      </c>
      <c r="AJ15" s="11" t="s">
        <v>16</v>
      </c>
      <c r="AK15" s="16">
        <f>VLOOKUP(AJ15,Tables!$A$2:$K$30,2,FALSE)</f>
        <v>6</v>
      </c>
      <c r="AL15" s="11" t="s">
        <v>77</v>
      </c>
      <c r="AM15" s="16">
        <f>VLOOKUP(AL15,Tables!$A$2:$K$30,2,FALSE)</f>
        <v>9</v>
      </c>
      <c r="AN15" s="11" t="s">
        <v>16</v>
      </c>
      <c r="AO15" s="16">
        <f>VLOOKUP(AN15,Tables!$A$2:$K$30,2,FALSE)</f>
        <v>6</v>
      </c>
      <c r="AP15" s="11" t="s">
        <v>5</v>
      </c>
      <c r="AQ15" s="16">
        <f>VLOOKUP(AP15,Tables!$A$2:$K$30,2,FALSE)</f>
        <v>9</v>
      </c>
      <c r="AR15" s="11" t="s">
        <v>3</v>
      </c>
      <c r="AS15" s="16">
        <f>VLOOKUP(AR15,Tables!$A$2:$K$30,2,FALSE)</f>
        <v>8</v>
      </c>
      <c r="AT15" s="11" t="s">
        <v>16</v>
      </c>
      <c r="AU15" s="16">
        <f>VLOOKUP(AT15,Tables!$A$2:$K$30,2,FALSE)</f>
        <v>6</v>
      </c>
      <c r="AV15" s="11" t="s">
        <v>1</v>
      </c>
      <c r="AW15" s="16">
        <f>VLOOKUP(AV15,Tables!$A$2:$K$30,2,FALSE)</f>
        <v>7</v>
      </c>
      <c r="AX15" s="11" t="s">
        <v>5</v>
      </c>
      <c r="AY15" s="16">
        <f>VLOOKUP(AX15,Tables!$A$2:$K$30,2,FALSE)</f>
        <v>9</v>
      </c>
      <c r="AZ15" s="33" t="e">
        <f t="shared" si="1"/>
        <v>#N/A</v>
      </c>
      <c r="BA15" s="5" t="e">
        <f t="shared" si="0"/>
        <v>#N/A</v>
      </c>
    </row>
    <row r="16" spans="1:54" ht="35" thickBot="1">
      <c r="D16" s="226"/>
      <c r="E16" s="226"/>
      <c r="G16" s="41" t="s">
        <v>84</v>
      </c>
      <c r="H16" s="12" t="s">
        <v>18</v>
      </c>
      <c r="I16" s="16">
        <f>VLOOKUP(H16,Tables!$A$2:$K$30,2,FALSE)</f>
        <v>1</v>
      </c>
      <c r="J16" s="11" t="s">
        <v>70</v>
      </c>
      <c r="K16" s="16" t="e">
        <f>VLOOKUP(J16,Tables!$A$2:$K$30,2,FALSE)</f>
        <v>#N/A</v>
      </c>
      <c r="L16" s="11" t="s">
        <v>18</v>
      </c>
      <c r="M16" s="16">
        <f>VLOOKUP(L16,Tables!$A$2:$K$30,2,FALSE)</f>
        <v>1</v>
      </c>
      <c r="N16" s="11" t="s">
        <v>18</v>
      </c>
      <c r="O16" s="16">
        <f>VLOOKUP(N16,Tables!$A$2:$K$30,2,FALSE)</f>
        <v>1</v>
      </c>
      <c r="P16" s="11" t="s">
        <v>18</v>
      </c>
      <c r="Q16" s="16">
        <f>VLOOKUP(P16,Tables!$A$2:$K$30,2,FALSE)</f>
        <v>1</v>
      </c>
      <c r="R16" s="11" t="s">
        <v>18</v>
      </c>
      <c r="S16" s="16">
        <f>VLOOKUP(R16,Tables!$A$2:$K$30,2,FALSE)</f>
        <v>1</v>
      </c>
      <c r="T16" s="11" t="s">
        <v>18</v>
      </c>
      <c r="U16" s="16">
        <f>VLOOKUP(T16,Tables!$A$2:$K$30,2,FALSE)</f>
        <v>1</v>
      </c>
      <c r="V16" s="11" t="s">
        <v>18</v>
      </c>
      <c r="W16" s="16">
        <f>VLOOKUP(V16,Tables!$A$2:$K$30,2,FALSE)</f>
        <v>1</v>
      </c>
      <c r="X16" s="11" t="s">
        <v>63</v>
      </c>
      <c r="Y16" s="16">
        <f>VLOOKUP(X16,Tables!$A$2:$K$30,2,FALSE)</f>
        <v>1</v>
      </c>
      <c r="Z16" s="11" t="s">
        <v>18</v>
      </c>
      <c r="AA16" s="16">
        <f>VLOOKUP(Z16,Tables!$A$2:$K$30,2,FALSE)</f>
        <v>1</v>
      </c>
      <c r="AB16" s="11" t="s">
        <v>18</v>
      </c>
      <c r="AC16" s="16">
        <f>VLOOKUP(AB16,Tables!$A$2:$K$30,2,FALSE)</f>
        <v>1</v>
      </c>
      <c r="AD16" s="11" t="s">
        <v>18</v>
      </c>
      <c r="AE16" s="16">
        <f>VLOOKUP(AD16,Tables!$A$2:$K$30,2,FALSE)</f>
        <v>1</v>
      </c>
      <c r="AF16" s="11" t="s">
        <v>18</v>
      </c>
      <c r="AG16" s="16">
        <f>VLOOKUP(AF16,Tables!$A$2:$K$30,2,FALSE)</f>
        <v>1</v>
      </c>
      <c r="AH16" s="11" t="s">
        <v>18</v>
      </c>
      <c r="AI16" s="16">
        <f>VLOOKUP(AH16,Tables!$A$2:$K$30,2,FALSE)</f>
        <v>1</v>
      </c>
      <c r="AJ16" s="11" t="s">
        <v>18</v>
      </c>
      <c r="AK16" s="16">
        <f>VLOOKUP(AJ16,Tables!$A$2:$K$30,2,FALSE)</f>
        <v>1</v>
      </c>
      <c r="AL16" s="11" t="s">
        <v>73</v>
      </c>
      <c r="AM16" s="16">
        <f>VLOOKUP(AL16,Tables!$A$2:$K$30,2,FALSE)</f>
        <v>1</v>
      </c>
      <c r="AN16" s="11" t="s">
        <v>18</v>
      </c>
      <c r="AO16" s="16">
        <f>VLOOKUP(AN16,Tables!$A$2:$K$30,2,FALSE)</f>
        <v>1</v>
      </c>
      <c r="AP16" s="11" t="s">
        <v>18</v>
      </c>
      <c r="AQ16" s="16">
        <f>VLOOKUP(AP16,Tables!$A$2:$K$30,2,FALSE)</f>
        <v>1</v>
      </c>
      <c r="AR16" s="11" t="s">
        <v>18</v>
      </c>
      <c r="AS16" s="16">
        <f>VLOOKUP(AR16,Tables!$A$2:$K$30,2,FALSE)</f>
        <v>1</v>
      </c>
      <c r="AT16" s="11" t="s">
        <v>18</v>
      </c>
      <c r="AU16" s="16">
        <f>VLOOKUP(AT16,Tables!$A$2:$K$30,2,FALSE)</f>
        <v>1</v>
      </c>
      <c r="AV16" s="11" t="s">
        <v>18</v>
      </c>
      <c r="AW16" s="16">
        <f>VLOOKUP(AV16,Tables!$A$2:$K$30,2,FALSE)</f>
        <v>1</v>
      </c>
      <c r="AX16" s="11" t="s">
        <v>18</v>
      </c>
      <c r="AY16" s="16">
        <f>VLOOKUP(AX16,Tables!$A$2:$K$30,2,FALSE)</f>
        <v>1</v>
      </c>
      <c r="AZ16" s="33" t="e">
        <f t="shared" si="1"/>
        <v>#N/A</v>
      </c>
      <c r="BA16" s="5" t="e">
        <f t="shared" si="0"/>
        <v>#N/A</v>
      </c>
    </row>
    <row r="17" spans="4:53" ht="35" thickBot="1">
      <c r="D17" s="226"/>
      <c r="E17" s="226"/>
      <c r="G17" s="41" t="s">
        <v>85</v>
      </c>
      <c r="H17" s="12" t="s">
        <v>2</v>
      </c>
      <c r="I17" s="16">
        <f>VLOOKUP(H17,Tables!$A$2:$K$30,2,FALSE)</f>
        <v>5</v>
      </c>
      <c r="J17" s="11" t="s">
        <v>71</v>
      </c>
      <c r="K17" s="16" t="e">
        <f>VLOOKUP(J17,Tables!$A$2:$K$30,2,FALSE)</f>
        <v>#N/A</v>
      </c>
      <c r="L17" s="11" t="s">
        <v>16</v>
      </c>
      <c r="M17" s="16">
        <f>VLOOKUP(L17,Tables!$A$2:$K$30,2,FALSE)</f>
        <v>6</v>
      </c>
      <c r="N17" s="11" t="s">
        <v>16</v>
      </c>
      <c r="O17" s="16">
        <f>VLOOKUP(N17,Tables!$A$2:$K$30,2,FALSE)</f>
        <v>6</v>
      </c>
      <c r="P17" s="11" t="s">
        <v>16</v>
      </c>
      <c r="Q17" s="16">
        <f>VLOOKUP(P17,Tables!$A$2:$K$30,2,FALSE)</f>
        <v>6</v>
      </c>
      <c r="R17" s="11" t="s">
        <v>16</v>
      </c>
      <c r="S17" s="16">
        <f>VLOOKUP(R17,Tables!$A$2:$K$30,2,FALSE)</f>
        <v>6</v>
      </c>
      <c r="T17" s="11" t="s">
        <v>16</v>
      </c>
      <c r="U17" s="16">
        <f>VLOOKUP(T17,Tables!$A$2:$K$30,2,FALSE)</f>
        <v>6</v>
      </c>
      <c r="V17" s="11" t="s">
        <v>16</v>
      </c>
      <c r="W17" s="16">
        <f>VLOOKUP(V17,Tables!$A$2:$K$30,2,FALSE)</f>
        <v>6</v>
      </c>
      <c r="X17" s="11" t="s">
        <v>66</v>
      </c>
      <c r="Y17" s="16">
        <f>VLOOKUP(X17,Tables!$A$2:$K$30,2,FALSE)</f>
        <v>9</v>
      </c>
      <c r="Z17" s="11" t="s">
        <v>8</v>
      </c>
      <c r="AA17" s="16">
        <f>VLOOKUP(Z17,Tables!$A$2:$K$30,2,FALSE)</f>
        <v>10</v>
      </c>
      <c r="AB17" s="11" t="s">
        <v>16</v>
      </c>
      <c r="AC17" s="16">
        <f>VLOOKUP(AB17,Tables!$A$2:$K$30,2,FALSE)</f>
        <v>6</v>
      </c>
      <c r="AD17" s="11" t="s">
        <v>16</v>
      </c>
      <c r="AE17" s="16">
        <f>VLOOKUP(AD17,Tables!$A$2:$K$30,2,FALSE)</f>
        <v>6</v>
      </c>
      <c r="AF17" s="11" t="s">
        <v>1</v>
      </c>
      <c r="AG17" s="16">
        <f>VLOOKUP(AF17,Tables!$A$2:$K$30,2,FALSE)</f>
        <v>7</v>
      </c>
      <c r="AH17" s="11" t="s">
        <v>16</v>
      </c>
      <c r="AI17" s="16">
        <f>VLOOKUP(AH17,Tables!$A$2:$K$30,2,FALSE)</f>
        <v>6</v>
      </c>
      <c r="AJ17" s="11" t="s">
        <v>16</v>
      </c>
      <c r="AK17" s="16">
        <f>VLOOKUP(AJ17,Tables!$A$2:$K$30,2,FALSE)</f>
        <v>6</v>
      </c>
      <c r="AL17" s="11" t="s">
        <v>79</v>
      </c>
      <c r="AM17" s="16">
        <f>VLOOKUP(AL17,Tables!$A$2:$K$30,2,FALSE)</f>
        <v>6</v>
      </c>
      <c r="AN17" s="11" t="s">
        <v>16</v>
      </c>
      <c r="AO17" s="16">
        <f>VLOOKUP(AN17,Tables!$A$2:$K$30,2,FALSE)</f>
        <v>6</v>
      </c>
      <c r="AP17" s="11" t="s">
        <v>6</v>
      </c>
      <c r="AQ17" s="16">
        <f>VLOOKUP(AP17,Tables!$A$2:$K$30,2,FALSE)</f>
        <v>3</v>
      </c>
      <c r="AR17" s="11" t="s">
        <v>2</v>
      </c>
      <c r="AS17" s="16">
        <f>VLOOKUP(AR17,Tables!$A$2:$K$30,2,FALSE)</f>
        <v>5</v>
      </c>
      <c r="AT17" s="11" t="s">
        <v>16</v>
      </c>
      <c r="AU17" s="16">
        <f>VLOOKUP(AT17,Tables!$A$2:$K$30,2,FALSE)</f>
        <v>6</v>
      </c>
      <c r="AV17" s="11" t="s">
        <v>2</v>
      </c>
      <c r="AW17" s="16">
        <f>VLOOKUP(AV17,Tables!$A$2:$K$30,2,FALSE)</f>
        <v>5</v>
      </c>
      <c r="AX17" s="11" t="s">
        <v>5</v>
      </c>
      <c r="AY17" s="16">
        <f>VLOOKUP(AX17,Tables!$A$2:$K$30,2,FALSE)</f>
        <v>9</v>
      </c>
      <c r="AZ17" s="33" t="e">
        <f t="shared" si="1"/>
        <v>#N/A</v>
      </c>
      <c r="BA17" s="5" t="e">
        <f t="shared" si="0"/>
        <v>#N/A</v>
      </c>
    </row>
    <row r="18" spans="4:53" ht="18" thickBot="1">
      <c r="D18" s="226"/>
      <c r="E18" s="226"/>
      <c r="G18" s="41" t="s">
        <v>86</v>
      </c>
      <c r="H18" s="12" t="s">
        <v>18</v>
      </c>
      <c r="I18" s="16">
        <f>VLOOKUP(H18,Tables!$A$2:$K$30,2,FALSE)</f>
        <v>1</v>
      </c>
      <c r="J18" s="11" t="s">
        <v>71</v>
      </c>
      <c r="K18" s="16" t="e">
        <f>VLOOKUP(J18,Tables!$A$2:$K$30,2,FALSE)</f>
        <v>#N/A</v>
      </c>
      <c r="L18" s="11" t="s">
        <v>16</v>
      </c>
      <c r="M18" s="16">
        <f>VLOOKUP(L18,Tables!$A$2:$K$30,2,FALSE)</f>
        <v>6</v>
      </c>
      <c r="N18" s="11" t="s">
        <v>16</v>
      </c>
      <c r="O18" s="16">
        <f>VLOOKUP(N18,Tables!$A$2:$K$30,2,FALSE)</f>
        <v>6</v>
      </c>
      <c r="P18" s="11" t="s">
        <v>16</v>
      </c>
      <c r="Q18" s="16">
        <f>VLOOKUP(P18,Tables!$A$2:$K$30,2,FALSE)</f>
        <v>6</v>
      </c>
      <c r="R18" s="11" t="s">
        <v>1</v>
      </c>
      <c r="S18" s="16">
        <f>VLOOKUP(R18,Tables!$A$2:$K$30,2,FALSE)</f>
        <v>7</v>
      </c>
      <c r="T18" s="11" t="s">
        <v>1</v>
      </c>
      <c r="U18" s="16">
        <f>VLOOKUP(T18,Tables!$A$2:$K$30,2,FALSE)</f>
        <v>7</v>
      </c>
      <c r="V18" s="11" t="s">
        <v>16</v>
      </c>
      <c r="W18" s="16">
        <f>VLOOKUP(V18,Tables!$A$2:$K$30,2,FALSE)</f>
        <v>6</v>
      </c>
      <c r="X18" s="11" t="s">
        <v>64</v>
      </c>
      <c r="Y18" s="16">
        <f>VLOOKUP(X18,Tables!$A$2:$K$30,2,FALSE)</f>
        <v>3</v>
      </c>
      <c r="Z18" s="11" t="s">
        <v>16</v>
      </c>
      <c r="AA18" s="16">
        <f>VLOOKUP(Z18,Tables!$A$2:$K$30,2,FALSE)</f>
        <v>6</v>
      </c>
      <c r="AB18" s="11" t="s">
        <v>16</v>
      </c>
      <c r="AC18" s="16">
        <f>VLOOKUP(AB18,Tables!$A$2:$K$30,2,FALSE)</f>
        <v>6</v>
      </c>
      <c r="AD18" s="11" t="s">
        <v>16</v>
      </c>
      <c r="AE18" s="16">
        <f>VLOOKUP(AD18,Tables!$A$2:$K$30,2,FALSE)</f>
        <v>6</v>
      </c>
      <c r="AF18" s="11" t="s">
        <v>2</v>
      </c>
      <c r="AG18" s="16">
        <f>VLOOKUP(AF18,Tables!$A$2:$K$30,2,FALSE)</f>
        <v>5</v>
      </c>
      <c r="AH18" s="11" t="s">
        <v>16</v>
      </c>
      <c r="AI18" s="16">
        <f>VLOOKUP(AH18,Tables!$A$2:$K$30,2,FALSE)</f>
        <v>6</v>
      </c>
      <c r="AJ18" s="11" t="s">
        <v>16</v>
      </c>
      <c r="AK18" s="16">
        <f>VLOOKUP(AJ18,Tables!$A$2:$K$30,2,FALSE)</f>
        <v>6</v>
      </c>
      <c r="AL18" s="11" t="s">
        <v>79</v>
      </c>
      <c r="AM18" s="16">
        <f>VLOOKUP(AL18,Tables!$A$2:$K$30,2,FALSE)</f>
        <v>6</v>
      </c>
      <c r="AN18" s="11" t="s">
        <v>16</v>
      </c>
      <c r="AO18" s="16">
        <f>VLOOKUP(AN18,Tables!$A$2:$K$30,2,FALSE)</f>
        <v>6</v>
      </c>
      <c r="AP18" s="11" t="s">
        <v>5</v>
      </c>
      <c r="AQ18" s="16">
        <f>VLOOKUP(AP18,Tables!$A$2:$K$30,2,FALSE)</f>
        <v>9</v>
      </c>
      <c r="AR18" s="11" t="s">
        <v>1</v>
      </c>
      <c r="AS18" s="16">
        <f>VLOOKUP(AR18,Tables!$A$2:$K$30,2,FALSE)</f>
        <v>7</v>
      </c>
      <c r="AT18" s="11" t="s">
        <v>16</v>
      </c>
      <c r="AU18" s="16">
        <f>VLOOKUP(AT18,Tables!$A$2:$K$30,2,FALSE)</f>
        <v>6</v>
      </c>
      <c r="AV18" s="11" t="s">
        <v>1</v>
      </c>
      <c r="AW18" s="16">
        <f>VLOOKUP(AV18,Tables!$A$2:$K$30,2,FALSE)</f>
        <v>7</v>
      </c>
      <c r="AX18" s="11" t="s">
        <v>5</v>
      </c>
      <c r="AY18" s="16">
        <f>VLOOKUP(AX18,Tables!$A$2:$K$30,2,FALSE)</f>
        <v>9</v>
      </c>
      <c r="AZ18" s="33" t="e">
        <f t="shared" si="1"/>
        <v>#N/A</v>
      </c>
      <c r="BA18" s="5" t="e">
        <f t="shared" si="0"/>
        <v>#N/A</v>
      </c>
    </row>
    <row r="19" spans="4:53" ht="35" thickBot="1">
      <c r="D19" s="226"/>
      <c r="E19" s="226"/>
      <c r="G19" s="41" t="s">
        <v>87</v>
      </c>
      <c r="H19" s="12" t="s">
        <v>17</v>
      </c>
      <c r="I19" s="16">
        <f>VLOOKUP(H19,Tables!$A$2:$K$30,2,FALSE)</f>
        <v>11</v>
      </c>
      <c r="J19" s="11" t="s">
        <v>72</v>
      </c>
      <c r="K19" s="16" t="e">
        <f>VLOOKUP(J19,Tables!$A$2:$K$30,2,FALSE)</f>
        <v>#N/A</v>
      </c>
      <c r="L19" s="11" t="s">
        <v>17</v>
      </c>
      <c r="M19" s="16">
        <f>VLOOKUP(L19,Tables!$A$2:$K$30,2,FALSE)</f>
        <v>11</v>
      </c>
      <c r="N19" s="11" t="s">
        <v>17</v>
      </c>
      <c r="O19" s="16">
        <f>VLOOKUP(N19,Tables!$A$2:$K$30,2,FALSE)</f>
        <v>11</v>
      </c>
      <c r="P19" s="11" t="s">
        <v>17</v>
      </c>
      <c r="Q19" s="16">
        <f>VLOOKUP(P19,Tables!$A$2:$K$30,2,FALSE)</f>
        <v>11</v>
      </c>
      <c r="R19" s="11" t="s">
        <v>17</v>
      </c>
      <c r="S19" s="16">
        <f>VLOOKUP(R19,Tables!$A$2:$K$30,2,FALSE)</f>
        <v>11</v>
      </c>
      <c r="T19" s="11" t="s">
        <v>17</v>
      </c>
      <c r="U19" s="16">
        <f>VLOOKUP(T19,Tables!$A$2:$K$30,2,FALSE)</f>
        <v>11</v>
      </c>
      <c r="V19" s="11" t="s">
        <v>17</v>
      </c>
      <c r="W19" s="16">
        <f>VLOOKUP(V19,Tables!$A$2:$K$30,2,FALSE)</f>
        <v>11</v>
      </c>
      <c r="X19" s="11" t="s">
        <v>67</v>
      </c>
      <c r="Y19" s="16">
        <f>VLOOKUP(X19,Tables!$A$2:$K$30,2,FALSE)</f>
        <v>11</v>
      </c>
      <c r="Z19" s="11" t="s">
        <v>17</v>
      </c>
      <c r="AA19" s="16">
        <f>VLOOKUP(Z19,Tables!$A$2:$K$30,2,FALSE)</f>
        <v>11</v>
      </c>
      <c r="AB19" s="11" t="s">
        <v>17</v>
      </c>
      <c r="AC19" s="16">
        <f>VLOOKUP(AB19,Tables!$A$2:$K$30,2,FALSE)</f>
        <v>11</v>
      </c>
      <c r="AD19" s="11" t="s">
        <v>17</v>
      </c>
      <c r="AE19" s="16">
        <f>VLOOKUP(AD19,Tables!$A$2:$K$30,2,FALSE)</f>
        <v>11</v>
      </c>
      <c r="AF19" s="11" t="s">
        <v>17</v>
      </c>
      <c r="AG19" s="16">
        <f>VLOOKUP(AF19,Tables!$A$2:$K$30,2,FALSE)</f>
        <v>11</v>
      </c>
      <c r="AH19" s="11" t="s">
        <v>17</v>
      </c>
      <c r="AI19" s="16">
        <f>VLOOKUP(AH19,Tables!$A$2:$K$30,2,FALSE)</f>
        <v>11</v>
      </c>
      <c r="AJ19" s="11" t="s">
        <v>17</v>
      </c>
      <c r="AK19" s="16">
        <f>VLOOKUP(AJ19,Tables!$A$2:$K$30,2,FALSE)</f>
        <v>11</v>
      </c>
      <c r="AL19" s="11" t="s">
        <v>74</v>
      </c>
      <c r="AM19" s="16">
        <f>VLOOKUP(AL19,Tables!$A$2:$K$30,2,FALSE)</f>
        <v>11</v>
      </c>
      <c r="AN19" s="11" t="s">
        <v>17</v>
      </c>
      <c r="AO19" s="16">
        <f>VLOOKUP(AN19,Tables!$A$2:$K$30,2,FALSE)</f>
        <v>11</v>
      </c>
      <c r="AP19" s="11" t="s">
        <v>17</v>
      </c>
      <c r="AQ19" s="16">
        <f>VLOOKUP(AP19,Tables!$A$2:$K$30,2,FALSE)</f>
        <v>11</v>
      </c>
      <c r="AR19" s="11" t="s">
        <v>17</v>
      </c>
      <c r="AS19" s="16">
        <f>VLOOKUP(AR19,Tables!$A$2:$K$30,2,FALSE)</f>
        <v>11</v>
      </c>
      <c r="AT19" s="11" t="s">
        <v>17</v>
      </c>
      <c r="AU19" s="16">
        <f>VLOOKUP(AT19,Tables!$A$2:$K$30,2,FALSE)</f>
        <v>11</v>
      </c>
      <c r="AV19" s="11" t="s">
        <v>17</v>
      </c>
      <c r="AW19" s="16">
        <f>VLOOKUP(AV19,Tables!$A$2:$K$30,2,FALSE)</f>
        <v>11</v>
      </c>
      <c r="AX19" s="11" t="s">
        <v>17</v>
      </c>
      <c r="AY19" s="16">
        <f>VLOOKUP(AX19,Tables!$A$2:$K$30,2,FALSE)</f>
        <v>11</v>
      </c>
      <c r="AZ19" s="33" t="e">
        <f t="shared" si="1"/>
        <v>#N/A</v>
      </c>
      <c r="BA19" s="5" t="e">
        <f t="shared" si="0"/>
        <v>#N/A</v>
      </c>
    </row>
    <row r="20" spans="4:53" ht="18" thickBot="1">
      <c r="D20" s="226"/>
      <c r="E20" s="226"/>
      <c r="G20" s="41" t="s">
        <v>88</v>
      </c>
      <c r="H20" s="12" t="s">
        <v>4</v>
      </c>
      <c r="I20" s="16">
        <f>VLOOKUP(H20,Tables!$A$2:$K$30,2,FALSE)</f>
        <v>4</v>
      </c>
      <c r="J20" s="11" t="s">
        <v>71</v>
      </c>
      <c r="K20" s="16" t="e">
        <f>VLOOKUP(J20,Tables!$A$2:$K$30,2,FALSE)</f>
        <v>#N/A</v>
      </c>
      <c r="L20" s="11" t="s">
        <v>5</v>
      </c>
      <c r="M20" s="16">
        <f>VLOOKUP(L20,Tables!$A$2:$K$30,2,FALSE)</f>
        <v>9</v>
      </c>
      <c r="N20" s="11" t="s">
        <v>6</v>
      </c>
      <c r="O20" s="16">
        <f>VLOOKUP(N20,Tables!$A$2:$K$30,2,FALSE)</f>
        <v>3</v>
      </c>
      <c r="P20" s="11" t="s">
        <v>16</v>
      </c>
      <c r="Q20" s="16">
        <f>VLOOKUP(P20,Tables!$A$2:$K$30,2,FALSE)</f>
        <v>6</v>
      </c>
      <c r="R20" s="11" t="s">
        <v>16</v>
      </c>
      <c r="S20" s="16">
        <f>VLOOKUP(R20,Tables!$A$2:$K$30,2,FALSE)</f>
        <v>6</v>
      </c>
      <c r="T20" s="11" t="s">
        <v>2</v>
      </c>
      <c r="U20" s="16">
        <f>VLOOKUP(T20,Tables!$A$2:$K$30,2,FALSE)</f>
        <v>5</v>
      </c>
      <c r="V20" s="11" t="s">
        <v>18</v>
      </c>
      <c r="W20" s="16">
        <f>VLOOKUP(V20,Tables!$A$2:$K$30,2,FALSE)</f>
        <v>1</v>
      </c>
      <c r="X20" s="11" t="s">
        <v>64</v>
      </c>
      <c r="Y20" s="16">
        <f>VLOOKUP(X20,Tables!$A$2:$K$30,2,FALSE)</f>
        <v>3</v>
      </c>
      <c r="Z20" s="11" t="s">
        <v>18</v>
      </c>
      <c r="AA20" s="16">
        <f>VLOOKUP(Z20,Tables!$A$2:$K$30,2,FALSE)</f>
        <v>1</v>
      </c>
      <c r="AB20" s="11" t="s">
        <v>17</v>
      </c>
      <c r="AC20" s="16">
        <f>VLOOKUP(AB20,Tables!$A$2:$K$30,2,FALSE)</f>
        <v>11</v>
      </c>
      <c r="AD20" s="11" t="s">
        <v>6</v>
      </c>
      <c r="AE20" s="16">
        <f>VLOOKUP(AD20,Tables!$A$2:$K$30,2,FALSE)</f>
        <v>3</v>
      </c>
      <c r="AF20" s="11" t="s">
        <v>3</v>
      </c>
      <c r="AG20" s="16">
        <f>VLOOKUP(AF20,Tables!$A$2:$K$30,2,FALSE)</f>
        <v>8</v>
      </c>
      <c r="AH20" s="11" t="s">
        <v>18</v>
      </c>
      <c r="AI20" s="16">
        <f>VLOOKUP(AH20,Tables!$A$2:$K$30,2,FALSE)</f>
        <v>1</v>
      </c>
      <c r="AJ20" s="11" t="s">
        <v>16</v>
      </c>
      <c r="AK20" s="16">
        <f>VLOOKUP(AJ20,Tables!$A$2:$K$30,2,FALSE)</f>
        <v>6</v>
      </c>
      <c r="AL20" s="11" t="s">
        <v>76</v>
      </c>
      <c r="AM20" s="16">
        <f>VLOOKUP(AL20,Tables!$A$2:$K$30,2,FALSE)</f>
        <v>4</v>
      </c>
      <c r="AN20" s="11" t="s">
        <v>18</v>
      </c>
      <c r="AO20" s="16">
        <f>VLOOKUP(AN20,Tables!$A$2:$K$30,2,FALSE)</f>
        <v>1</v>
      </c>
      <c r="AP20" s="11" t="s">
        <v>5</v>
      </c>
      <c r="AQ20" s="16">
        <f>VLOOKUP(AP20,Tables!$A$2:$K$30,2,FALSE)</f>
        <v>9</v>
      </c>
      <c r="AR20" s="11" t="s">
        <v>6</v>
      </c>
      <c r="AS20" s="16">
        <f>VLOOKUP(AR20,Tables!$A$2:$K$30,2,FALSE)</f>
        <v>3</v>
      </c>
      <c r="AT20" s="11" t="s">
        <v>16</v>
      </c>
      <c r="AU20" s="16">
        <f>VLOOKUP(AT20,Tables!$A$2:$K$30,2,FALSE)</f>
        <v>6</v>
      </c>
      <c r="AV20" s="11" t="s">
        <v>6</v>
      </c>
      <c r="AW20" s="16">
        <f>VLOOKUP(AV20,Tables!$A$2:$K$30,2,FALSE)</f>
        <v>3</v>
      </c>
      <c r="AX20" s="11" t="s">
        <v>4</v>
      </c>
      <c r="AY20" s="16">
        <f>VLOOKUP(AX20,Tables!$A$2:$K$30,2,FALSE)</f>
        <v>4</v>
      </c>
      <c r="AZ20" s="33" t="e">
        <f t="shared" si="1"/>
        <v>#N/A</v>
      </c>
      <c r="BA20" s="5" t="e">
        <f t="shared" si="0"/>
        <v>#N/A</v>
      </c>
    </row>
    <row r="21" spans="4:53" ht="18" thickBot="1">
      <c r="D21" s="226"/>
      <c r="E21" s="226"/>
      <c r="G21" s="41" t="s">
        <v>89</v>
      </c>
      <c r="H21" s="12" t="s">
        <v>5</v>
      </c>
      <c r="I21" s="16">
        <f>VLOOKUP(H21,Tables!$A$2:$K$30,2,FALSE)</f>
        <v>9</v>
      </c>
      <c r="J21" s="11" t="s">
        <v>70</v>
      </c>
      <c r="K21" s="16" t="e">
        <f>VLOOKUP(J21,Tables!$A$2:$K$30,2,FALSE)</f>
        <v>#N/A</v>
      </c>
      <c r="L21" s="11" t="s">
        <v>16</v>
      </c>
      <c r="M21" s="16">
        <f>VLOOKUP(L21,Tables!$A$2:$K$30,2,FALSE)</f>
        <v>6</v>
      </c>
      <c r="N21" s="11" t="s">
        <v>16</v>
      </c>
      <c r="O21" s="16">
        <f>VLOOKUP(N21,Tables!$A$2:$K$30,2,FALSE)</f>
        <v>6</v>
      </c>
      <c r="P21" s="11" t="s">
        <v>18</v>
      </c>
      <c r="Q21" s="16">
        <f>VLOOKUP(P21,Tables!$A$2:$K$30,2,FALSE)</f>
        <v>1</v>
      </c>
      <c r="R21" s="11" t="s">
        <v>1</v>
      </c>
      <c r="S21" s="16">
        <f>VLOOKUP(R21,Tables!$A$2:$K$30,2,FALSE)</f>
        <v>7</v>
      </c>
      <c r="T21" s="11" t="s">
        <v>16</v>
      </c>
      <c r="U21" s="16">
        <f>VLOOKUP(T21,Tables!$A$2:$K$30,2,FALSE)</f>
        <v>6</v>
      </c>
      <c r="V21" s="11" t="s">
        <v>16</v>
      </c>
      <c r="W21" s="16">
        <f>VLOOKUP(V21,Tables!$A$2:$K$30,2,FALSE)</f>
        <v>6</v>
      </c>
      <c r="X21" s="11" t="s">
        <v>65</v>
      </c>
      <c r="Y21" s="16">
        <f>VLOOKUP(X21,Tables!$A$2:$K$30,2,FALSE)</f>
        <v>6</v>
      </c>
      <c r="Z21" s="11" t="s">
        <v>4</v>
      </c>
      <c r="AA21" s="16">
        <f>VLOOKUP(Z21,Tables!$A$2:$K$30,2,FALSE)</f>
        <v>4</v>
      </c>
      <c r="AB21" s="11" t="s">
        <v>18</v>
      </c>
      <c r="AC21" s="16">
        <f>VLOOKUP(AB21,Tables!$A$2:$K$30,2,FALSE)</f>
        <v>1</v>
      </c>
      <c r="AD21" s="11" t="s">
        <v>16</v>
      </c>
      <c r="AE21" s="16">
        <f>VLOOKUP(AD21,Tables!$A$2:$K$30,2,FALSE)</f>
        <v>6</v>
      </c>
      <c r="AF21" s="11" t="s">
        <v>4</v>
      </c>
      <c r="AG21" s="16">
        <f>VLOOKUP(AF21,Tables!$A$2:$K$30,2,FALSE)</f>
        <v>4</v>
      </c>
      <c r="AH21" s="11" t="s">
        <v>18</v>
      </c>
      <c r="AI21" s="16">
        <f>VLOOKUP(AH21,Tables!$A$2:$K$30,2,FALSE)</f>
        <v>1</v>
      </c>
      <c r="AJ21" s="11" t="s">
        <v>6</v>
      </c>
      <c r="AK21" s="16">
        <f>VLOOKUP(AJ21,Tables!$A$2:$K$30,2,FALSE)</f>
        <v>3</v>
      </c>
      <c r="AL21" s="11" t="s">
        <v>79</v>
      </c>
      <c r="AM21" s="16">
        <f>VLOOKUP(AL21,Tables!$A$2:$K$30,2,FALSE)</f>
        <v>6</v>
      </c>
      <c r="AN21" s="11" t="s">
        <v>16</v>
      </c>
      <c r="AO21" s="16">
        <f>VLOOKUP(AN21,Tables!$A$2:$K$30,2,FALSE)</f>
        <v>6</v>
      </c>
      <c r="AP21" s="11" t="s">
        <v>6</v>
      </c>
      <c r="AQ21" s="16">
        <f>VLOOKUP(AP21,Tables!$A$2:$K$30,2,FALSE)</f>
        <v>3</v>
      </c>
      <c r="AR21" s="11" t="s">
        <v>4</v>
      </c>
      <c r="AS21" s="16">
        <f>VLOOKUP(AR21,Tables!$A$2:$K$30,2,FALSE)</f>
        <v>4</v>
      </c>
      <c r="AT21" s="11" t="s">
        <v>18</v>
      </c>
      <c r="AU21" s="16">
        <f>VLOOKUP(AT21,Tables!$A$2:$K$30,2,FALSE)</f>
        <v>1</v>
      </c>
      <c r="AV21" s="11" t="s">
        <v>16</v>
      </c>
      <c r="AW21" s="16">
        <f>VLOOKUP(AV21,Tables!$A$2:$K$30,2,FALSE)</f>
        <v>6</v>
      </c>
      <c r="AX21" s="11" t="s">
        <v>3</v>
      </c>
      <c r="AY21" s="16">
        <f>VLOOKUP(AX21,Tables!$A$2:$K$30,2,FALSE)</f>
        <v>8</v>
      </c>
      <c r="AZ21" s="33" t="e">
        <f t="shared" si="1"/>
        <v>#N/A</v>
      </c>
      <c r="BA21" s="5" t="e">
        <f t="shared" si="0"/>
        <v>#N/A</v>
      </c>
    </row>
    <row r="22" spans="4:53" ht="35" thickBot="1">
      <c r="D22" s="226"/>
      <c r="E22" s="226"/>
      <c r="G22" s="41" t="s">
        <v>90</v>
      </c>
      <c r="H22" s="12" t="s">
        <v>8</v>
      </c>
      <c r="I22" s="16">
        <f>VLOOKUP(H22,Tables!$A$2:$K$30,2,FALSE)</f>
        <v>10</v>
      </c>
      <c r="J22" s="11" t="s">
        <v>72</v>
      </c>
      <c r="K22" s="16" t="e">
        <f>VLOOKUP(J22,Tables!$A$2:$K$30,2,FALSE)</f>
        <v>#N/A</v>
      </c>
      <c r="L22" s="11" t="s">
        <v>6</v>
      </c>
      <c r="M22" s="16">
        <f>VLOOKUP(L22,Tables!$A$2:$K$30,2,FALSE)</f>
        <v>3</v>
      </c>
      <c r="N22" s="11" t="s">
        <v>5</v>
      </c>
      <c r="O22" s="16">
        <f>VLOOKUP(N22,Tables!$A$2:$K$30,2,FALSE)</f>
        <v>9</v>
      </c>
      <c r="P22" s="11" t="s">
        <v>16</v>
      </c>
      <c r="Q22" s="16">
        <f>VLOOKUP(P22,Tables!$A$2:$K$30,2,FALSE)</f>
        <v>6</v>
      </c>
      <c r="R22" s="11" t="s">
        <v>2</v>
      </c>
      <c r="S22" s="16">
        <f>VLOOKUP(R22,Tables!$A$2:$K$30,2,FALSE)</f>
        <v>5</v>
      </c>
      <c r="T22" s="11" t="s">
        <v>1</v>
      </c>
      <c r="U22" s="16">
        <f>VLOOKUP(T22,Tables!$A$2:$K$30,2,FALSE)</f>
        <v>7</v>
      </c>
      <c r="V22" s="11" t="s">
        <v>17</v>
      </c>
      <c r="W22" s="16">
        <f>VLOOKUP(V22,Tables!$A$2:$K$30,2,FALSE)</f>
        <v>11</v>
      </c>
      <c r="X22" s="11" t="s">
        <v>66</v>
      </c>
      <c r="Y22" s="16">
        <f>VLOOKUP(X22,Tables!$A$2:$K$30,2,FALSE)</f>
        <v>9</v>
      </c>
      <c r="Z22" s="11" t="s">
        <v>16</v>
      </c>
      <c r="AA22" s="16">
        <f>VLOOKUP(Z22,Tables!$A$2:$K$30,2,FALSE)</f>
        <v>6</v>
      </c>
      <c r="AB22" s="11" t="s">
        <v>16</v>
      </c>
      <c r="AC22" s="16">
        <f>VLOOKUP(AB22,Tables!$A$2:$K$30,2,FALSE)</f>
        <v>6</v>
      </c>
      <c r="AD22" s="11" t="s">
        <v>5</v>
      </c>
      <c r="AE22" s="16">
        <f>VLOOKUP(AD22,Tables!$A$2:$K$30,2,FALSE)</f>
        <v>9</v>
      </c>
      <c r="AF22" s="11" t="s">
        <v>2</v>
      </c>
      <c r="AG22" s="16">
        <f>VLOOKUP(AF22,Tables!$A$2:$K$30,2,FALSE)</f>
        <v>5</v>
      </c>
      <c r="AH22" s="11" t="s">
        <v>17</v>
      </c>
      <c r="AI22" s="16">
        <f>VLOOKUP(AH22,Tables!$A$2:$K$30,2,FALSE)</f>
        <v>11</v>
      </c>
      <c r="AJ22" s="11" t="s">
        <v>5</v>
      </c>
      <c r="AK22" s="16">
        <f>VLOOKUP(AJ22,Tables!$A$2:$K$30,2,FALSE)</f>
        <v>9</v>
      </c>
      <c r="AL22" s="11" t="s">
        <v>78</v>
      </c>
      <c r="AM22" s="16">
        <f>VLOOKUP(AL22,Tables!$A$2:$K$30,2,FALSE)</f>
        <v>8</v>
      </c>
      <c r="AN22" s="11" t="s">
        <v>17</v>
      </c>
      <c r="AO22" s="16">
        <f>VLOOKUP(AN22,Tables!$A$2:$K$30,2,FALSE)</f>
        <v>11</v>
      </c>
      <c r="AP22" s="11" t="s">
        <v>5</v>
      </c>
      <c r="AQ22" s="16">
        <f>VLOOKUP(AP22,Tables!$A$2:$K$30,2,FALSE)</f>
        <v>9</v>
      </c>
      <c r="AR22" s="11" t="s">
        <v>2</v>
      </c>
      <c r="AS22" s="16">
        <f>VLOOKUP(AR22,Tables!$A$2:$K$30,2,FALSE)</f>
        <v>5</v>
      </c>
      <c r="AT22" s="11" t="s">
        <v>16</v>
      </c>
      <c r="AU22" s="16">
        <f>VLOOKUP(AT22,Tables!$A$2:$K$30,2,FALSE)</f>
        <v>6</v>
      </c>
      <c r="AV22" s="11" t="s">
        <v>5</v>
      </c>
      <c r="AW22" s="16">
        <f>VLOOKUP(AV22,Tables!$A$2:$K$30,2,FALSE)</f>
        <v>9</v>
      </c>
      <c r="AX22" s="11" t="s">
        <v>16</v>
      </c>
      <c r="AY22" s="16">
        <f>VLOOKUP(AX22,Tables!$A$2:$K$30,2,FALSE)</f>
        <v>6</v>
      </c>
      <c r="AZ22" s="33" t="e">
        <f t="shared" si="1"/>
        <v>#N/A</v>
      </c>
      <c r="BA22" s="5" t="e">
        <f t="shared" si="0"/>
        <v>#N/A</v>
      </c>
    </row>
    <row r="23" spans="4:53" ht="18" thickBot="1">
      <c r="D23" s="226"/>
      <c r="E23" s="226"/>
      <c r="G23" s="41" t="s">
        <v>91</v>
      </c>
      <c r="H23" s="12" t="s">
        <v>1</v>
      </c>
      <c r="I23" s="16">
        <f>VLOOKUP(H23,Tables!$A$2:$K$30,2,FALSE)</f>
        <v>7</v>
      </c>
      <c r="J23" s="11" t="s">
        <v>71</v>
      </c>
      <c r="K23" s="16" t="e">
        <f>VLOOKUP(J23,Tables!$A$2:$K$30,2,FALSE)</f>
        <v>#N/A</v>
      </c>
      <c r="L23" s="11" t="s">
        <v>5</v>
      </c>
      <c r="M23" s="16">
        <f>VLOOKUP(L23,Tables!$A$2:$K$30,2,FALSE)</f>
        <v>9</v>
      </c>
      <c r="N23" s="11" t="s">
        <v>6</v>
      </c>
      <c r="O23" s="16">
        <f>VLOOKUP(N23,Tables!$A$2:$K$30,2,FALSE)</f>
        <v>3</v>
      </c>
      <c r="P23" s="11" t="s">
        <v>18</v>
      </c>
      <c r="Q23" s="16">
        <f>VLOOKUP(P23,Tables!$A$2:$K$30,2,FALSE)</f>
        <v>1</v>
      </c>
      <c r="R23" s="11" t="s">
        <v>16</v>
      </c>
      <c r="S23" s="16">
        <f>VLOOKUP(R23,Tables!$A$2:$K$30,2,FALSE)</f>
        <v>6</v>
      </c>
      <c r="T23" s="11" t="s">
        <v>2</v>
      </c>
      <c r="U23" s="16">
        <f>VLOOKUP(T23,Tables!$A$2:$K$30,2,FALSE)</f>
        <v>5</v>
      </c>
      <c r="V23" s="11" t="s">
        <v>18</v>
      </c>
      <c r="W23" s="16">
        <f>VLOOKUP(V23,Tables!$A$2:$K$30,2,FALSE)</f>
        <v>1</v>
      </c>
      <c r="X23" s="11" t="s">
        <v>64</v>
      </c>
      <c r="Y23" s="16">
        <f>VLOOKUP(X23,Tables!$A$2:$K$30,2,FALSE)</f>
        <v>3</v>
      </c>
      <c r="Z23" s="11" t="s">
        <v>3</v>
      </c>
      <c r="AA23" s="16">
        <f>VLOOKUP(Z23,Tables!$A$2:$K$30,2,FALSE)</f>
        <v>8</v>
      </c>
      <c r="AB23" s="11" t="s">
        <v>17</v>
      </c>
      <c r="AC23" s="16">
        <f>VLOOKUP(AB23,Tables!$A$2:$K$30,2,FALSE)</f>
        <v>11</v>
      </c>
      <c r="AD23" s="11" t="s">
        <v>6</v>
      </c>
      <c r="AE23" s="16">
        <f>VLOOKUP(AD23,Tables!$A$2:$K$30,2,FALSE)</f>
        <v>3</v>
      </c>
      <c r="AF23" s="11" t="s">
        <v>1</v>
      </c>
      <c r="AG23" s="16">
        <f>VLOOKUP(AF23,Tables!$A$2:$K$30,2,FALSE)</f>
        <v>7</v>
      </c>
      <c r="AH23" s="11" t="s">
        <v>17</v>
      </c>
      <c r="AI23" s="16">
        <f>VLOOKUP(AH23,Tables!$A$2:$K$30,2,FALSE)</f>
        <v>11</v>
      </c>
      <c r="AJ23" s="11" t="s">
        <v>16</v>
      </c>
      <c r="AK23" s="16">
        <f>VLOOKUP(AJ23,Tables!$A$2:$K$30,2,FALSE)</f>
        <v>6</v>
      </c>
      <c r="AL23" s="11" t="s">
        <v>76</v>
      </c>
      <c r="AM23" s="16">
        <f>VLOOKUP(AL23,Tables!$A$2:$K$30,2,FALSE)</f>
        <v>4</v>
      </c>
      <c r="AN23" s="11" t="s">
        <v>18</v>
      </c>
      <c r="AO23" s="16">
        <f>VLOOKUP(AN23,Tables!$A$2:$K$30,2,FALSE)</f>
        <v>1</v>
      </c>
      <c r="AP23" s="11" t="s">
        <v>6</v>
      </c>
      <c r="AQ23" s="16">
        <f>VLOOKUP(AP23,Tables!$A$2:$K$30,2,FALSE)</f>
        <v>3</v>
      </c>
      <c r="AR23" s="11" t="s">
        <v>5</v>
      </c>
      <c r="AS23" s="16">
        <f>VLOOKUP(AR23,Tables!$A$2:$K$30,2,FALSE)</f>
        <v>9</v>
      </c>
      <c r="AT23" s="11" t="s">
        <v>17</v>
      </c>
      <c r="AU23" s="16">
        <f>VLOOKUP(AT23,Tables!$A$2:$K$30,2,FALSE)</f>
        <v>11</v>
      </c>
      <c r="AV23" s="11" t="s">
        <v>6</v>
      </c>
      <c r="AW23" s="16">
        <f>VLOOKUP(AV23,Tables!$A$2:$K$30,2,FALSE)</f>
        <v>3</v>
      </c>
      <c r="AX23" s="11" t="s">
        <v>2</v>
      </c>
      <c r="AY23" s="16">
        <f>VLOOKUP(AX23,Tables!$A$2:$K$30,2,FALSE)</f>
        <v>5</v>
      </c>
      <c r="AZ23" s="33" t="e">
        <f t="shared" si="1"/>
        <v>#N/A</v>
      </c>
      <c r="BA23" s="5" t="e">
        <f t="shared" si="0"/>
        <v>#N/A</v>
      </c>
    </row>
    <row r="24" spans="4:53" ht="35" thickBot="1">
      <c r="D24" s="226"/>
      <c r="E24" s="226"/>
      <c r="G24" s="41" t="s">
        <v>92</v>
      </c>
      <c r="H24" s="12" t="s">
        <v>6</v>
      </c>
      <c r="I24" s="16">
        <f>VLOOKUP(H24,Tables!$A$2:$K$30,2,FALSE)</f>
        <v>3</v>
      </c>
      <c r="J24" s="11" t="s">
        <v>70</v>
      </c>
      <c r="K24" s="16" t="e">
        <f>VLOOKUP(J24,Tables!$A$2:$K$30,2,FALSE)</f>
        <v>#N/A</v>
      </c>
      <c r="L24" s="11" t="s">
        <v>16</v>
      </c>
      <c r="M24" s="16">
        <f>VLOOKUP(L24,Tables!$A$2:$K$30,2,FALSE)</f>
        <v>6</v>
      </c>
      <c r="N24" s="11" t="s">
        <v>16</v>
      </c>
      <c r="O24" s="16">
        <f>VLOOKUP(N24,Tables!$A$2:$K$30,2,FALSE)</f>
        <v>6</v>
      </c>
      <c r="P24" s="11" t="s">
        <v>16</v>
      </c>
      <c r="Q24" s="16">
        <f>VLOOKUP(P24,Tables!$A$2:$K$30,2,FALSE)</f>
        <v>6</v>
      </c>
      <c r="R24" s="11" t="s">
        <v>1</v>
      </c>
      <c r="S24" s="16">
        <f>VLOOKUP(R24,Tables!$A$2:$K$30,2,FALSE)</f>
        <v>7</v>
      </c>
      <c r="T24" s="11" t="s">
        <v>16</v>
      </c>
      <c r="U24" s="16">
        <f>VLOOKUP(T24,Tables!$A$2:$K$30,2,FALSE)</f>
        <v>6</v>
      </c>
      <c r="V24" s="11" t="s">
        <v>16</v>
      </c>
      <c r="W24" s="16">
        <f>VLOOKUP(V24,Tables!$A$2:$K$30,2,FALSE)</f>
        <v>6</v>
      </c>
      <c r="X24" s="11" t="s">
        <v>65</v>
      </c>
      <c r="Y24" s="16">
        <f>VLOOKUP(X24,Tables!$A$2:$K$30,2,FALSE)</f>
        <v>6</v>
      </c>
      <c r="Z24" s="11" t="s">
        <v>8</v>
      </c>
      <c r="AA24" s="16">
        <f>VLOOKUP(Z24,Tables!$A$2:$K$30,2,FALSE)</f>
        <v>10</v>
      </c>
      <c r="AB24" s="11" t="s">
        <v>18</v>
      </c>
      <c r="AC24" s="16">
        <f>VLOOKUP(AB24,Tables!$A$2:$K$30,2,FALSE)</f>
        <v>1</v>
      </c>
      <c r="AD24" s="11" t="s">
        <v>16</v>
      </c>
      <c r="AE24" s="16">
        <f>VLOOKUP(AD24,Tables!$A$2:$K$30,2,FALSE)</f>
        <v>6</v>
      </c>
      <c r="AF24" s="11" t="s">
        <v>3</v>
      </c>
      <c r="AG24" s="16">
        <f>VLOOKUP(AF24,Tables!$A$2:$K$30,2,FALSE)</f>
        <v>8</v>
      </c>
      <c r="AH24" s="11" t="s">
        <v>18</v>
      </c>
      <c r="AI24" s="16">
        <f>VLOOKUP(AH24,Tables!$A$2:$K$30,2,FALSE)</f>
        <v>1</v>
      </c>
      <c r="AJ24" s="11" t="s">
        <v>16</v>
      </c>
      <c r="AK24" s="16">
        <f>VLOOKUP(AJ24,Tables!$A$2:$K$30,2,FALSE)</f>
        <v>6</v>
      </c>
      <c r="AL24" s="11" t="s">
        <v>79</v>
      </c>
      <c r="AM24" s="16">
        <f>VLOOKUP(AL24,Tables!$A$2:$K$30,2,FALSE)</f>
        <v>6</v>
      </c>
      <c r="AN24" s="11" t="s">
        <v>16</v>
      </c>
      <c r="AO24" s="16">
        <f>VLOOKUP(AN24,Tables!$A$2:$K$30,2,FALSE)</f>
        <v>6</v>
      </c>
      <c r="AP24" s="11" t="s">
        <v>16</v>
      </c>
      <c r="AQ24" s="16">
        <f>VLOOKUP(AP24,Tables!$A$2:$K$30,2,FALSE)</f>
        <v>6</v>
      </c>
      <c r="AR24" s="11" t="s">
        <v>3</v>
      </c>
      <c r="AS24" s="16">
        <f>VLOOKUP(AR24,Tables!$A$2:$K$30,2,FALSE)</f>
        <v>8</v>
      </c>
      <c r="AT24" s="11" t="s">
        <v>16</v>
      </c>
      <c r="AU24" s="16">
        <f>VLOOKUP(AT24,Tables!$A$2:$K$30,2,FALSE)</f>
        <v>6</v>
      </c>
      <c r="AV24" s="11" t="s">
        <v>16</v>
      </c>
      <c r="AW24" s="16">
        <f>VLOOKUP(AV24,Tables!$A$2:$K$30,2,FALSE)</f>
        <v>6</v>
      </c>
      <c r="AX24" s="11" t="s">
        <v>1</v>
      </c>
      <c r="AY24" s="16">
        <f>VLOOKUP(AX24,Tables!$A$2:$K$30,2,FALSE)</f>
        <v>7</v>
      </c>
      <c r="AZ24" s="33" t="e">
        <f t="shared" si="1"/>
        <v>#N/A</v>
      </c>
      <c r="BA24" s="5" t="e">
        <f t="shared" si="0"/>
        <v>#N/A</v>
      </c>
    </row>
    <row r="25" spans="4:53" ht="17">
      <c r="D25" s="226"/>
      <c r="E25" s="226"/>
      <c r="G25" s="9" t="s">
        <v>93</v>
      </c>
      <c r="H25" s="12" t="s">
        <v>3</v>
      </c>
      <c r="I25" s="16">
        <f>VLOOKUP(H25,Tables!$A$2:$K$30,2,FALSE)</f>
        <v>8</v>
      </c>
      <c r="J25" s="11" t="s">
        <v>72</v>
      </c>
      <c r="K25" s="16" t="e">
        <f>VLOOKUP(J25,Tables!$A$2:$K$30,2,FALSE)</f>
        <v>#N/A</v>
      </c>
      <c r="L25" s="11" t="s">
        <v>6</v>
      </c>
      <c r="M25" s="16">
        <f>VLOOKUP(L25,Tables!$A$2:$K$30,2,FALSE)</f>
        <v>3</v>
      </c>
      <c r="N25" s="11" t="s">
        <v>5</v>
      </c>
      <c r="O25" s="16">
        <f>VLOOKUP(N25,Tables!$A$2:$K$30,2,FALSE)</f>
        <v>9</v>
      </c>
      <c r="P25" s="11" t="s">
        <v>18</v>
      </c>
      <c r="Q25" s="16">
        <f>VLOOKUP(P25,Tables!$A$2:$K$30,2,FALSE)</f>
        <v>1</v>
      </c>
      <c r="R25" s="11" t="s">
        <v>2</v>
      </c>
      <c r="S25" s="16">
        <f>VLOOKUP(R25,Tables!$A$2:$K$30,2,FALSE)</f>
        <v>5</v>
      </c>
      <c r="T25" s="11" t="s">
        <v>1</v>
      </c>
      <c r="U25" s="16">
        <f>VLOOKUP(T25,Tables!$A$2:$K$30,2,FALSE)</f>
        <v>7</v>
      </c>
      <c r="V25" s="11" t="s">
        <v>17</v>
      </c>
      <c r="W25" s="16">
        <f>VLOOKUP(V25,Tables!$A$2:$K$30,2,FALSE)</f>
        <v>11</v>
      </c>
      <c r="X25" s="11" t="s">
        <v>66</v>
      </c>
      <c r="Y25" s="16">
        <f>VLOOKUP(X25,Tables!$A$2:$K$30,2,FALSE)</f>
        <v>9</v>
      </c>
      <c r="Z25" s="11" t="s">
        <v>18</v>
      </c>
      <c r="AA25" s="16">
        <f>VLOOKUP(Z25,Tables!$A$2:$K$30,2,FALSE)</f>
        <v>1</v>
      </c>
      <c r="AB25" s="11" t="s">
        <v>16</v>
      </c>
      <c r="AC25" s="16">
        <f>VLOOKUP(AB25,Tables!$A$2:$K$30,2,FALSE)</f>
        <v>6</v>
      </c>
      <c r="AD25" s="11" t="s">
        <v>5</v>
      </c>
      <c r="AE25" s="16">
        <f>VLOOKUP(AD25,Tables!$A$2:$K$30,2,FALSE)</f>
        <v>9</v>
      </c>
      <c r="AF25" s="11" t="s">
        <v>4</v>
      </c>
      <c r="AG25" s="16">
        <f>VLOOKUP(AF25,Tables!$A$2:$K$30,2,FALSE)</f>
        <v>4</v>
      </c>
      <c r="AH25" s="11" t="s">
        <v>18</v>
      </c>
      <c r="AI25" s="16">
        <f>VLOOKUP(AH25,Tables!$A$2:$K$30,2,FALSE)</f>
        <v>1</v>
      </c>
      <c r="AJ25" s="11" t="s">
        <v>6</v>
      </c>
      <c r="AK25" s="16">
        <f>VLOOKUP(AJ25,Tables!$A$2:$K$30,2,FALSE)</f>
        <v>3</v>
      </c>
      <c r="AL25" s="11" t="s">
        <v>78</v>
      </c>
      <c r="AM25" s="16">
        <f>VLOOKUP(AL25,Tables!$A$2:$K$30,2,FALSE)</f>
        <v>8</v>
      </c>
      <c r="AN25" s="11" t="s">
        <v>17</v>
      </c>
      <c r="AO25" s="16">
        <f>VLOOKUP(AN25,Tables!$A$2:$K$30,2,FALSE)</f>
        <v>11</v>
      </c>
      <c r="AP25" s="11" t="s">
        <v>16</v>
      </c>
      <c r="AQ25" s="16">
        <f>VLOOKUP(AP25,Tables!$A$2:$K$30,2,FALSE)</f>
        <v>6</v>
      </c>
      <c r="AR25" s="11" t="s">
        <v>1</v>
      </c>
      <c r="AS25" s="16">
        <f>VLOOKUP(AR25,Tables!$A$2:$K$30,2,FALSE)</f>
        <v>7</v>
      </c>
      <c r="AT25" s="11" t="s">
        <v>18</v>
      </c>
      <c r="AU25" s="16">
        <f>VLOOKUP(AT25,Tables!$A$2:$K$30,2,FALSE)</f>
        <v>1</v>
      </c>
      <c r="AV25" s="11" t="s">
        <v>5</v>
      </c>
      <c r="AW25" s="16">
        <f>VLOOKUP(AV25,Tables!$A$2:$K$30,2,FALSE)</f>
        <v>9</v>
      </c>
      <c r="AX25" s="11" t="s">
        <v>16</v>
      </c>
      <c r="AY25" s="16">
        <f>VLOOKUP(AX25,Tables!$A$2:$K$30,2,FALSE)</f>
        <v>6</v>
      </c>
      <c r="AZ25" s="33" t="e">
        <f t="shared" si="1"/>
        <v>#N/A</v>
      </c>
      <c r="BA25" s="5" t="e">
        <f t="shared" si="0"/>
        <v>#N/A</v>
      </c>
    </row>
    <row r="26" spans="4:53" ht="17">
      <c r="D26" s="226"/>
      <c r="E26" s="226"/>
      <c r="G26" s="9" t="s">
        <v>94</v>
      </c>
      <c r="H26" s="12" t="s">
        <v>4</v>
      </c>
      <c r="I26" s="16">
        <f>VLOOKUP(H26,Tables!$A$2:$K$30,2,FALSE)</f>
        <v>4</v>
      </c>
      <c r="J26" s="11" t="s">
        <v>71</v>
      </c>
      <c r="K26" s="16" t="e">
        <f>VLOOKUP(J26,Tables!$A$2:$K$30,2,FALSE)</f>
        <v>#N/A</v>
      </c>
      <c r="L26" s="11" t="s">
        <v>5</v>
      </c>
      <c r="M26" s="16">
        <f>VLOOKUP(L26,Tables!$A$2:$K$30,2,FALSE)</f>
        <v>9</v>
      </c>
      <c r="N26" s="11" t="s">
        <v>6</v>
      </c>
      <c r="O26" s="16">
        <f>VLOOKUP(N26,Tables!$A$2:$K$30,2,FALSE)</f>
        <v>3</v>
      </c>
      <c r="P26" s="11" t="s">
        <v>16</v>
      </c>
      <c r="Q26" s="16">
        <f>VLOOKUP(P26,Tables!$A$2:$K$30,2,FALSE)</f>
        <v>6</v>
      </c>
      <c r="R26" s="11" t="s">
        <v>16</v>
      </c>
      <c r="S26" s="16">
        <f>VLOOKUP(R26,Tables!$A$2:$K$30,2,FALSE)</f>
        <v>6</v>
      </c>
      <c r="T26" s="11" t="s">
        <v>2</v>
      </c>
      <c r="U26" s="16">
        <f>VLOOKUP(T26,Tables!$A$2:$K$30,2,FALSE)</f>
        <v>5</v>
      </c>
      <c r="V26" s="11" t="s">
        <v>18</v>
      </c>
      <c r="W26" s="16">
        <f>VLOOKUP(V26,Tables!$A$2:$K$30,2,FALSE)</f>
        <v>1</v>
      </c>
      <c r="X26" s="11" t="s">
        <v>64</v>
      </c>
      <c r="Y26" s="16">
        <f>VLOOKUP(X26,Tables!$A$2:$K$30,2,FALSE)</f>
        <v>3</v>
      </c>
      <c r="Z26" s="11" t="s">
        <v>4</v>
      </c>
      <c r="AA26" s="16">
        <f>VLOOKUP(Z26,Tables!$A$2:$K$30,2,FALSE)</f>
        <v>4</v>
      </c>
      <c r="AB26" s="11" t="s">
        <v>17</v>
      </c>
      <c r="AC26" s="16">
        <f>VLOOKUP(AB26,Tables!$A$2:$K$30,2,FALSE)</f>
        <v>11</v>
      </c>
      <c r="AD26" s="11" t="s">
        <v>6</v>
      </c>
      <c r="AE26" s="16">
        <f>VLOOKUP(AD26,Tables!$A$2:$K$30,2,FALSE)</f>
        <v>3</v>
      </c>
      <c r="AF26" s="11" t="s">
        <v>2</v>
      </c>
      <c r="AG26" s="16">
        <f>VLOOKUP(AF26,Tables!$A$2:$K$30,2,FALSE)</f>
        <v>5</v>
      </c>
      <c r="AH26" s="11" t="s">
        <v>17</v>
      </c>
      <c r="AI26" s="16">
        <f>VLOOKUP(AH26,Tables!$A$2:$K$30,2,FALSE)</f>
        <v>11</v>
      </c>
      <c r="AJ26" s="11" t="s">
        <v>5</v>
      </c>
      <c r="AK26" s="16">
        <f>VLOOKUP(AJ26,Tables!$A$2:$K$30,2,FALSE)</f>
        <v>9</v>
      </c>
      <c r="AL26" s="11" t="s">
        <v>76</v>
      </c>
      <c r="AM26" s="16">
        <f>VLOOKUP(AL26,Tables!$A$2:$K$30,2,FALSE)</f>
        <v>4</v>
      </c>
      <c r="AN26" s="11" t="s">
        <v>18</v>
      </c>
      <c r="AO26" s="16">
        <f>VLOOKUP(AN26,Tables!$A$2:$K$30,2,FALSE)</f>
        <v>1</v>
      </c>
      <c r="AP26" s="11" t="s">
        <v>5</v>
      </c>
      <c r="AQ26" s="16">
        <f>VLOOKUP(AP26,Tables!$A$2:$K$30,2,FALSE)</f>
        <v>9</v>
      </c>
      <c r="AR26" s="11" t="s">
        <v>6</v>
      </c>
      <c r="AS26" s="16">
        <f>VLOOKUP(AR26,Tables!$A$2:$K$30,2,FALSE)</f>
        <v>3</v>
      </c>
      <c r="AT26" s="11" t="s">
        <v>16</v>
      </c>
      <c r="AU26" s="16">
        <f>VLOOKUP(AT26,Tables!$A$2:$K$30,2,FALSE)</f>
        <v>6</v>
      </c>
      <c r="AV26" s="11" t="s">
        <v>6</v>
      </c>
      <c r="AW26" s="16">
        <f>VLOOKUP(AV26,Tables!$A$2:$K$30,2,FALSE)</f>
        <v>3</v>
      </c>
      <c r="AX26" s="11" t="s">
        <v>4</v>
      </c>
      <c r="AY26" s="16">
        <f>VLOOKUP(AX26,Tables!$A$2:$K$30,2,FALSE)</f>
        <v>4</v>
      </c>
      <c r="AZ26" s="33" t="e">
        <f t="shared" si="1"/>
        <v>#N/A</v>
      </c>
      <c r="BA26" s="5" t="e">
        <f t="shared" si="0"/>
        <v>#N/A</v>
      </c>
    </row>
    <row r="27" spans="4:53" ht="17">
      <c r="D27" s="226"/>
      <c r="E27" s="226"/>
      <c r="G27" s="9" t="s">
        <v>95</v>
      </c>
      <c r="H27" s="12" t="s">
        <v>5</v>
      </c>
      <c r="I27" s="16">
        <f>VLOOKUP(H27,Tables!$A$2:$K$30,2,FALSE)</f>
        <v>9</v>
      </c>
      <c r="J27" s="11" t="s">
        <v>70</v>
      </c>
      <c r="K27" s="16" t="e">
        <f>VLOOKUP(J27,Tables!$A$2:$K$30,2,FALSE)</f>
        <v>#N/A</v>
      </c>
      <c r="L27" s="11" t="s">
        <v>16</v>
      </c>
      <c r="M27" s="16">
        <f>VLOOKUP(L27,Tables!$A$2:$K$30,2,FALSE)</f>
        <v>6</v>
      </c>
      <c r="N27" s="11" t="s">
        <v>16</v>
      </c>
      <c r="O27" s="16">
        <f>VLOOKUP(N27,Tables!$A$2:$K$30,2,FALSE)</f>
        <v>6</v>
      </c>
      <c r="P27" s="11" t="s">
        <v>18</v>
      </c>
      <c r="Q27" s="16">
        <f>VLOOKUP(P27,Tables!$A$2:$K$30,2,FALSE)</f>
        <v>1</v>
      </c>
      <c r="R27" s="11" t="s">
        <v>1</v>
      </c>
      <c r="S27" s="16">
        <f>VLOOKUP(R27,Tables!$A$2:$K$30,2,FALSE)</f>
        <v>7</v>
      </c>
      <c r="T27" s="11" t="s">
        <v>16</v>
      </c>
      <c r="U27" s="16">
        <f>VLOOKUP(T27,Tables!$A$2:$K$30,2,FALSE)</f>
        <v>6</v>
      </c>
      <c r="V27" s="11" t="s">
        <v>16</v>
      </c>
      <c r="W27" s="16">
        <f>VLOOKUP(V27,Tables!$A$2:$K$30,2,FALSE)</f>
        <v>6</v>
      </c>
      <c r="X27" s="11" t="s">
        <v>65</v>
      </c>
      <c r="Y27" s="16">
        <f>VLOOKUP(X27,Tables!$A$2:$K$30,2,FALSE)</f>
        <v>6</v>
      </c>
      <c r="Z27" s="11" t="s">
        <v>16</v>
      </c>
      <c r="AA27" s="16">
        <f>VLOOKUP(Z27,Tables!$A$2:$K$30,2,FALSE)</f>
        <v>6</v>
      </c>
      <c r="AB27" s="11" t="s">
        <v>18</v>
      </c>
      <c r="AC27" s="16">
        <f>VLOOKUP(AB27,Tables!$A$2:$K$30,2,FALSE)</f>
        <v>1</v>
      </c>
      <c r="AD27" s="11" t="s">
        <v>16</v>
      </c>
      <c r="AE27" s="16">
        <f>VLOOKUP(AD27,Tables!$A$2:$K$30,2,FALSE)</f>
        <v>6</v>
      </c>
      <c r="AF27" s="11" t="s">
        <v>1</v>
      </c>
      <c r="AG27" s="16">
        <f>VLOOKUP(AF27,Tables!$A$2:$K$30,2,FALSE)</f>
        <v>7</v>
      </c>
      <c r="AH27" s="11" t="s">
        <v>17</v>
      </c>
      <c r="AI27" s="16">
        <f>VLOOKUP(AH27,Tables!$A$2:$K$30,2,FALSE)</f>
        <v>11</v>
      </c>
      <c r="AJ27" s="11" t="s">
        <v>16</v>
      </c>
      <c r="AK27" s="16">
        <f>VLOOKUP(AJ27,Tables!$A$2:$K$30,2,FALSE)</f>
        <v>6</v>
      </c>
      <c r="AL27" s="11" t="s">
        <v>79</v>
      </c>
      <c r="AM27" s="16">
        <f>VLOOKUP(AL27,Tables!$A$2:$K$30,2,FALSE)</f>
        <v>6</v>
      </c>
      <c r="AN27" s="11" t="s">
        <v>16</v>
      </c>
      <c r="AO27" s="16">
        <f>VLOOKUP(AN27,Tables!$A$2:$K$30,2,FALSE)</f>
        <v>6</v>
      </c>
      <c r="AP27" s="11" t="s">
        <v>6</v>
      </c>
      <c r="AQ27" s="16">
        <f>VLOOKUP(AP27,Tables!$A$2:$K$30,2,FALSE)</f>
        <v>3</v>
      </c>
      <c r="AR27" s="11" t="s">
        <v>4</v>
      </c>
      <c r="AS27" s="16">
        <f>VLOOKUP(AR27,Tables!$A$2:$K$30,2,FALSE)</f>
        <v>4</v>
      </c>
      <c r="AT27" s="11" t="s">
        <v>17</v>
      </c>
      <c r="AU27" s="16">
        <f>VLOOKUP(AT27,Tables!$A$2:$K$30,2,FALSE)</f>
        <v>11</v>
      </c>
      <c r="AV27" s="11" t="s">
        <v>16</v>
      </c>
      <c r="AW27" s="16">
        <f>VLOOKUP(AV27,Tables!$A$2:$K$30,2,FALSE)</f>
        <v>6</v>
      </c>
      <c r="AX27" s="11" t="s">
        <v>3</v>
      </c>
      <c r="AY27" s="16">
        <f>VLOOKUP(AX27,Tables!$A$2:$K$30,2,FALSE)</f>
        <v>8</v>
      </c>
      <c r="AZ27" s="33" t="e">
        <f t="shared" si="1"/>
        <v>#N/A</v>
      </c>
      <c r="BA27" s="5" t="e">
        <f t="shared" si="0"/>
        <v>#N/A</v>
      </c>
    </row>
    <row r="28" spans="4:53" ht="34">
      <c r="D28" s="226"/>
      <c r="E28" s="226"/>
      <c r="G28" s="9" t="s">
        <v>99</v>
      </c>
      <c r="H28" s="12" t="s">
        <v>1</v>
      </c>
      <c r="I28" s="16">
        <f>VLOOKUP(H28,Tables!$A$2:$K$30,2,FALSE)</f>
        <v>7</v>
      </c>
      <c r="J28" s="11" t="s">
        <v>72</v>
      </c>
      <c r="K28" s="16" t="e">
        <f>VLOOKUP(J28,Tables!$A$2:$K$30,2,FALSE)</f>
        <v>#N/A</v>
      </c>
      <c r="L28" s="11" t="s">
        <v>6</v>
      </c>
      <c r="M28" s="16">
        <f>VLOOKUP(L28,Tables!$A$2:$K$30,2,FALSE)</f>
        <v>3</v>
      </c>
      <c r="N28" s="11" t="s">
        <v>5</v>
      </c>
      <c r="O28" s="16">
        <f>VLOOKUP(N28,Tables!$A$2:$K$30,2,FALSE)</f>
        <v>9</v>
      </c>
      <c r="P28" s="11" t="s">
        <v>16</v>
      </c>
      <c r="Q28" s="16">
        <f>VLOOKUP(P28,Tables!$A$2:$K$30,2,FALSE)</f>
        <v>6</v>
      </c>
      <c r="R28" s="11" t="s">
        <v>2</v>
      </c>
      <c r="S28" s="16">
        <f>VLOOKUP(R28,Tables!$A$2:$K$30,2,FALSE)</f>
        <v>5</v>
      </c>
      <c r="T28" s="11" t="s">
        <v>1</v>
      </c>
      <c r="U28" s="16">
        <f>VLOOKUP(T28,Tables!$A$2:$K$30,2,FALSE)</f>
        <v>7</v>
      </c>
      <c r="V28" s="11" t="s">
        <v>17</v>
      </c>
      <c r="W28" s="16">
        <f>VLOOKUP(V28,Tables!$A$2:$K$30,2,FALSE)</f>
        <v>11</v>
      </c>
      <c r="X28" s="11" t="s">
        <v>66</v>
      </c>
      <c r="Y28" s="16">
        <f>VLOOKUP(X28,Tables!$A$2:$K$30,2,FALSE)</f>
        <v>9</v>
      </c>
      <c r="Z28" s="11" t="s">
        <v>3</v>
      </c>
      <c r="AA28" s="16">
        <f>VLOOKUP(Z28,Tables!$A$2:$K$30,2,FALSE)</f>
        <v>8</v>
      </c>
      <c r="AB28" s="11" t="s">
        <v>16</v>
      </c>
      <c r="AC28" s="16">
        <f>VLOOKUP(AB28,Tables!$A$2:$K$30,2,FALSE)</f>
        <v>6</v>
      </c>
      <c r="AD28" s="11" t="s">
        <v>5</v>
      </c>
      <c r="AE28" s="16">
        <f>VLOOKUP(AD28,Tables!$A$2:$K$30,2,FALSE)</f>
        <v>9</v>
      </c>
      <c r="AF28" s="11" t="s">
        <v>3</v>
      </c>
      <c r="AG28" s="16">
        <f>VLOOKUP(AF28,Tables!$A$2:$K$30,2,FALSE)</f>
        <v>8</v>
      </c>
      <c r="AH28" s="11" t="s">
        <v>18</v>
      </c>
      <c r="AI28" s="16">
        <f>VLOOKUP(AH28,Tables!$A$2:$K$30,2,FALSE)</f>
        <v>1</v>
      </c>
      <c r="AJ28" s="11" t="s">
        <v>16</v>
      </c>
      <c r="AK28" s="16">
        <f>VLOOKUP(AJ28,Tables!$A$2:$K$30,2,FALSE)</f>
        <v>6</v>
      </c>
      <c r="AL28" s="11" t="s">
        <v>78</v>
      </c>
      <c r="AM28" s="16">
        <f>VLOOKUP(AL28,Tables!$A$2:$K$30,2,FALSE)</f>
        <v>8</v>
      </c>
      <c r="AN28" s="11" t="s">
        <v>17</v>
      </c>
      <c r="AO28" s="16">
        <f>VLOOKUP(AN28,Tables!$A$2:$K$30,2,FALSE)</f>
        <v>11</v>
      </c>
      <c r="AP28" s="11" t="s">
        <v>5</v>
      </c>
      <c r="AQ28" s="16">
        <f>VLOOKUP(AP28,Tables!$A$2:$K$30,2,FALSE)</f>
        <v>9</v>
      </c>
      <c r="AR28" s="11" t="s">
        <v>2</v>
      </c>
      <c r="AS28" s="16">
        <f>VLOOKUP(AR28,Tables!$A$2:$K$30,2,FALSE)</f>
        <v>5</v>
      </c>
      <c r="AT28" s="11" t="s">
        <v>16</v>
      </c>
      <c r="AU28" s="16">
        <f>VLOOKUP(AT28,Tables!$A$2:$K$30,2,FALSE)</f>
        <v>6</v>
      </c>
      <c r="AV28" s="11" t="s">
        <v>5</v>
      </c>
      <c r="AW28" s="16">
        <f>VLOOKUP(AV28,Tables!$A$2:$K$30,2,FALSE)</f>
        <v>9</v>
      </c>
      <c r="AX28" s="11" t="s">
        <v>16</v>
      </c>
      <c r="AY28" s="16">
        <f>VLOOKUP(AX28,Tables!$A$2:$K$30,2,FALSE)</f>
        <v>6</v>
      </c>
      <c r="AZ28" s="33" t="e">
        <f t="shared" si="1"/>
        <v>#N/A</v>
      </c>
      <c r="BA28" s="5" t="e">
        <f t="shared" si="0"/>
        <v>#N/A</v>
      </c>
    </row>
    <row r="29" spans="4:53" ht="17">
      <c r="G29" s="9" t="s">
        <v>97</v>
      </c>
      <c r="H29" s="12" t="s">
        <v>4</v>
      </c>
      <c r="I29" s="16">
        <f>VLOOKUP(H29,Tables!$A$2:$K$30,2,FALSE)</f>
        <v>4</v>
      </c>
      <c r="J29" s="11" t="s">
        <v>71</v>
      </c>
      <c r="K29" s="16" t="e">
        <f>VLOOKUP(J29,Tables!$A$2:$K$30,2,FALSE)</f>
        <v>#N/A</v>
      </c>
      <c r="L29" s="11" t="s">
        <v>5</v>
      </c>
      <c r="M29" s="16">
        <f>VLOOKUP(L29,Tables!$A$2:$K$30,2,FALSE)</f>
        <v>9</v>
      </c>
      <c r="N29" s="11" t="s">
        <v>6</v>
      </c>
      <c r="O29" s="16">
        <f>VLOOKUP(N29,Tables!$A$2:$K$30,2,FALSE)</f>
        <v>3</v>
      </c>
      <c r="P29" s="11" t="s">
        <v>18</v>
      </c>
      <c r="Q29" s="16">
        <f>VLOOKUP(P29,Tables!$A$2:$K$30,2,FALSE)</f>
        <v>1</v>
      </c>
      <c r="R29" s="11" t="s">
        <v>16</v>
      </c>
      <c r="S29" s="16">
        <f>VLOOKUP(R29,Tables!$A$2:$K$30,2,FALSE)</f>
        <v>6</v>
      </c>
      <c r="T29" s="11" t="s">
        <v>2</v>
      </c>
      <c r="U29" s="16">
        <f>VLOOKUP(T29,Tables!$A$2:$K$30,2,FALSE)</f>
        <v>5</v>
      </c>
      <c r="V29" s="11" t="s">
        <v>18</v>
      </c>
      <c r="W29" s="16">
        <f>VLOOKUP(V29,Tables!$A$2:$K$30,2,FALSE)</f>
        <v>1</v>
      </c>
      <c r="X29" s="11" t="s">
        <v>64</v>
      </c>
      <c r="Y29" s="16">
        <f>VLOOKUP(X29,Tables!$A$2:$K$30,2,FALSE)</f>
        <v>3</v>
      </c>
      <c r="Z29" s="11" t="s">
        <v>8</v>
      </c>
      <c r="AA29" s="16">
        <f>VLOOKUP(Z29,Tables!$A$2:$K$30,2,FALSE)</f>
        <v>10</v>
      </c>
      <c r="AB29" s="11" t="s">
        <v>17</v>
      </c>
      <c r="AC29" s="16">
        <f>VLOOKUP(AB29,Tables!$A$2:$K$30,2,FALSE)</f>
        <v>11</v>
      </c>
      <c r="AD29" s="11" t="s">
        <v>6</v>
      </c>
      <c r="AE29" s="16">
        <f>VLOOKUP(AD29,Tables!$A$2:$K$30,2,FALSE)</f>
        <v>3</v>
      </c>
      <c r="AF29" s="11" t="s">
        <v>4</v>
      </c>
      <c r="AG29" s="16">
        <f>VLOOKUP(AF29,Tables!$A$2:$K$30,2,FALSE)</f>
        <v>4</v>
      </c>
      <c r="AH29" s="11" t="s">
        <v>18</v>
      </c>
      <c r="AI29" s="16">
        <f>VLOOKUP(AH29,Tables!$A$2:$K$30,2,FALSE)</f>
        <v>1</v>
      </c>
      <c r="AJ29" s="11" t="s">
        <v>6</v>
      </c>
      <c r="AK29" s="16">
        <f>VLOOKUP(AJ29,Tables!$A$2:$K$30,2,FALSE)</f>
        <v>3</v>
      </c>
      <c r="AL29" s="11" t="s">
        <v>76</v>
      </c>
      <c r="AM29" s="16">
        <f>VLOOKUP(AL29,Tables!$A$2:$K$30,2,FALSE)</f>
        <v>4</v>
      </c>
      <c r="AN29" s="11" t="s">
        <v>18</v>
      </c>
      <c r="AO29" s="16">
        <f>VLOOKUP(AN29,Tables!$A$2:$K$30,2,FALSE)</f>
        <v>1</v>
      </c>
      <c r="AP29" s="11" t="s">
        <v>6</v>
      </c>
      <c r="AQ29" s="16">
        <f>VLOOKUP(AP29,Tables!$A$2:$K$30,2,FALSE)</f>
        <v>3</v>
      </c>
      <c r="AR29" s="11" t="s">
        <v>5</v>
      </c>
      <c r="AS29" s="16">
        <f>VLOOKUP(AR29,Tables!$A$2:$K$30,2,FALSE)</f>
        <v>9</v>
      </c>
      <c r="AT29" s="11" t="s">
        <v>18</v>
      </c>
      <c r="AU29" s="16">
        <f>VLOOKUP(AT29,Tables!$A$2:$K$30,2,FALSE)</f>
        <v>1</v>
      </c>
      <c r="AV29" s="11" t="s">
        <v>6</v>
      </c>
      <c r="AW29" s="16">
        <f>VLOOKUP(AV29,Tables!$A$2:$K$30,2,FALSE)</f>
        <v>3</v>
      </c>
      <c r="AX29" s="11" t="s">
        <v>2</v>
      </c>
      <c r="AY29" s="16">
        <f>VLOOKUP(AX29,Tables!$A$2:$K$30,2,FALSE)</f>
        <v>5</v>
      </c>
      <c r="AZ29" s="33" t="e">
        <f t="shared" si="1"/>
        <v>#N/A</v>
      </c>
      <c r="BA29" s="5" t="e">
        <f t="shared" si="0"/>
        <v>#N/A</v>
      </c>
    </row>
    <row r="30" spans="4:53" ht="17">
      <c r="G30" s="9" t="s">
        <v>96</v>
      </c>
      <c r="H30" s="12" t="s">
        <v>8</v>
      </c>
      <c r="I30" s="16">
        <f>VLOOKUP(H30,Tables!$A$2:$K$30,2,FALSE)</f>
        <v>10</v>
      </c>
      <c r="J30" s="11" t="s">
        <v>70</v>
      </c>
      <c r="K30" s="16" t="e">
        <f>VLOOKUP(J30,Tables!$A$2:$K$30,2,FALSE)</f>
        <v>#N/A</v>
      </c>
      <c r="L30" s="11" t="s">
        <v>16</v>
      </c>
      <c r="M30" s="16">
        <f>VLOOKUP(L30,Tables!$A$2:$K$30,2,FALSE)</f>
        <v>6</v>
      </c>
      <c r="N30" s="11" t="s">
        <v>16</v>
      </c>
      <c r="O30" s="16">
        <f>VLOOKUP(N30,Tables!$A$2:$K$30,2,FALSE)</f>
        <v>6</v>
      </c>
      <c r="P30" s="11" t="s">
        <v>16</v>
      </c>
      <c r="Q30" s="16">
        <f>VLOOKUP(P30,Tables!$A$2:$K$30,2,FALSE)</f>
        <v>6</v>
      </c>
      <c r="R30" s="11" t="s">
        <v>1</v>
      </c>
      <c r="S30" s="16">
        <f>VLOOKUP(R30,Tables!$A$2:$K$30,2,FALSE)</f>
        <v>7</v>
      </c>
      <c r="T30" s="11" t="s">
        <v>16</v>
      </c>
      <c r="U30" s="16">
        <f>VLOOKUP(T30,Tables!$A$2:$K$30,2,FALSE)</f>
        <v>6</v>
      </c>
      <c r="V30" s="11" t="s">
        <v>16</v>
      </c>
      <c r="W30" s="16">
        <f>VLOOKUP(V30,Tables!$A$2:$K$30,2,FALSE)</f>
        <v>6</v>
      </c>
      <c r="X30" s="11" t="s">
        <v>65</v>
      </c>
      <c r="Y30" s="16">
        <f>VLOOKUP(X30,Tables!$A$2:$K$30,2,FALSE)</f>
        <v>6</v>
      </c>
      <c r="Z30" s="11" t="s">
        <v>16</v>
      </c>
      <c r="AA30" s="16">
        <f>VLOOKUP(Z30,Tables!$A$2:$K$30,2,FALSE)</f>
        <v>6</v>
      </c>
      <c r="AB30" s="11" t="s">
        <v>18</v>
      </c>
      <c r="AC30" s="16">
        <f>VLOOKUP(AB30,Tables!$A$2:$K$30,2,FALSE)</f>
        <v>1</v>
      </c>
      <c r="AD30" s="11" t="s">
        <v>16</v>
      </c>
      <c r="AE30" s="16">
        <f>VLOOKUP(AD30,Tables!$A$2:$K$30,2,FALSE)</f>
        <v>6</v>
      </c>
      <c r="AF30" s="11" t="s">
        <v>2</v>
      </c>
      <c r="AG30" s="16">
        <f>VLOOKUP(AF30,Tables!$A$2:$K$30,2,FALSE)</f>
        <v>5</v>
      </c>
      <c r="AH30" s="11" t="s">
        <v>17</v>
      </c>
      <c r="AI30" s="16">
        <f>VLOOKUP(AH30,Tables!$A$2:$K$30,2,FALSE)</f>
        <v>11</v>
      </c>
      <c r="AJ30" s="11" t="s">
        <v>5</v>
      </c>
      <c r="AK30" s="16">
        <f>VLOOKUP(AJ30,Tables!$A$2:$K$30,2,FALSE)</f>
        <v>9</v>
      </c>
      <c r="AL30" s="11" t="s">
        <v>79</v>
      </c>
      <c r="AM30" s="16">
        <f>VLOOKUP(AL30,Tables!$A$2:$K$30,2,FALSE)</f>
        <v>6</v>
      </c>
      <c r="AN30" s="11" t="s">
        <v>16</v>
      </c>
      <c r="AO30" s="16">
        <f>VLOOKUP(AN30,Tables!$A$2:$K$30,2,FALSE)</f>
        <v>6</v>
      </c>
      <c r="AP30" s="11" t="s">
        <v>1</v>
      </c>
      <c r="AQ30" s="16">
        <f>VLOOKUP(AP30,Tables!$A$2:$K$30,2,FALSE)</f>
        <v>7</v>
      </c>
      <c r="AR30" s="11" t="s">
        <v>3</v>
      </c>
      <c r="AS30" s="16">
        <f>VLOOKUP(AR30,Tables!$A$2:$K$30,2,FALSE)</f>
        <v>8</v>
      </c>
      <c r="AT30" s="11" t="s">
        <v>16</v>
      </c>
      <c r="AU30" s="16">
        <f>VLOOKUP(AT30,Tables!$A$2:$K$30,2,FALSE)</f>
        <v>6</v>
      </c>
      <c r="AV30" s="11" t="s">
        <v>16</v>
      </c>
      <c r="AW30" s="16">
        <f>VLOOKUP(AV30,Tables!$A$2:$K$30,2,FALSE)</f>
        <v>6</v>
      </c>
      <c r="AX30" s="11" t="s">
        <v>1</v>
      </c>
      <c r="AY30" s="16">
        <f>VLOOKUP(AX30,Tables!$A$2:$K$30,2,FALSE)</f>
        <v>7</v>
      </c>
      <c r="AZ30" s="33" t="e">
        <f t="shared" si="1"/>
        <v>#N/A</v>
      </c>
      <c r="BA30" s="5" t="e">
        <f t="shared" si="0"/>
        <v>#N/A</v>
      </c>
    </row>
    <row r="31" spans="4:53" s="13" customFormat="1" ht="18" customHeight="1">
      <c r="G31" s="42" t="s">
        <v>98</v>
      </c>
      <c r="H31" s="43" t="s">
        <v>2</v>
      </c>
      <c r="I31" s="44">
        <f>VLOOKUP(H31,Tables!$A$2:$K$30,2,FALSE)</f>
        <v>5</v>
      </c>
      <c r="J31" s="45" t="s">
        <v>72</v>
      </c>
      <c r="K31" s="44" t="e">
        <f>VLOOKUP(J31,Tables!$A$2:$K$30,2,FALSE)</f>
        <v>#N/A</v>
      </c>
      <c r="L31" s="45" t="s">
        <v>6</v>
      </c>
      <c r="M31" s="44">
        <f>VLOOKUP(L31,Tables!$A$2:$K$30,2,FALSE)</f>
        <v>3</v>
      </c>
      <c r="N31" s="45" t="s">
        <v>5</v>
      </c>
      <c r="O31" s="44">
        <f>VLOOKUP(N31,Tables!$A$2:$K$30,2,FALSE)</f>
        <v>9</v>
      </c>
      <c r="P31" s="45" t="s">
        <v>18</v>
      </c>
      <c r="Q31" s="44">
        <f>VLOOKUP(P31,Tables!$A$2:$K$30,2,FALSE)</f>
        <v>1</v>
      </c>
      <c r="R31" s="45" t="s">
        <v>2</v>
      </c>
      <c r="S31" s="44">
        <f>VLOOKUP(R31,Tables!$A$2:$K$30,2,FALSE)</f>
        <v>5</v>
      </c>
      <c r="T31" s="45" t="s">
        <v>1</v>
      </c>
      <c r="U31" s="44">
        <f>VLOOKUP(T31,Tables!$A$2:$K$30,2,FALSE)</f>
        <v>7</v>
      </c>
      <c r="V31" s="45" t="s">
        <v>17</v>
      </c>
      <c r="W31" s="44">
        <f>VLOOKUP(V31,Tables!$A$2:$K$30,2,FALSE)</f>
        <v>11</v>
      </c>
      <c r="X31" s="45" t="s">
        <v>66</v>
      </c>
      <c r="Y31" s="44">
        <f>VLOOKUP(X31,Tables!$A$2:$K$30,2,FALSE)</f>
        <v>9</v>
      </c>
      <c r="Z31" s="45" t="s">
        <v>16</v>
      </c>
      <c r="AA31" s="44">
        <f>VLOOKUP(Z31,Tables!$A$2:$K$30,2,FALSE)</f>
        <v>6</v>
      </c>
      <c r="AB31" s="45" t="s">
        <v>16</v>
      </c>
      <c r="AC31" s="44">
        <f>VLOOKUP(AB31,Tables!$A$2:$K$30,2,FALSE)</f>
        <v>6</v>
      </c>
      <c r="AD31" s="45" t="s">
        <v>5</v>
      </c>
      <c r="AE31" s="44">
        <f>VLOOKUP(AD31,Tables!$A$2:$K$30,2,FALSE)</f>
        <v>9</v>
      </c>
      <c r="AF31" s="45" t="s">
        <v>1</v>
      </c>
      <c r="AG31" s="44">
        <f>VLOOKUP(AF31,Tables!$A$2:$K$30,2,FALSE)</f>
        <v>7</v>
      </c>
      <c r="AH31" s="45" t="s">
        <v>17</v>
      </c>
      <c r="AI31" s="44">
        <f>VLOOKUP(AH31,Tables!$A$2:$K$30,2,FALSE)</f>
        <v>11</v>
      </c>
      <c r="AJ31" s="45" t="s">
        <v>16</v>
      </c>
      <c r="AK31" s="44">
        <f>VLOOKUP(AJ31,Tables!$A$2:$K$30,2,FALSE)</f>
        <v>6</v>
      </c>
      <c r="AL31" s="45" t="s">
        <v>78</v>
      </c>
      <c r="AM31" s="44">
        <f>VLOOKUP(AL31,Tables!$A$2:$K$30,2,FALSE)</f>
        <v>8</v>
      </c>
      <c r="AN31" s="45" t="s">
        <v>17</v>
      </c>
      <c r="AO31" s="44">
        <f>VLOOKUP(AN31,Tables!$A$2:$K$30,2,FALSE)</f>
        <v>11</v>
      </c>
      <c r="AP31" s="45" t="s">
        <v>2</v>
      </c>
      <c r="AQ31" s="44">
        <f>VLOOKUP(AP31,Tables!$A$2:$K$30,2,FALSE)</f>
        <v>5</v>
      </c>
      <c r="AR31" s="45" t="s">
        <v>1</v>
      </c>
      <c r="AS31" s="44">
        <f>VLOOKUP(AR31,Tables!$A$2:$K$30,2,FALSE)</f>
        <v>7</v>
      </c>
      <c r="AT31" s="45" t="s">
        <v>17</v>
      </c>
      <c r="AU31" s="44">
        <f>VLOOKUP(AT31,Tables!$A$2:$K$30,2,FALSE)</f>
        <v>11</v>
      </c>
      <c r="AV31" s="45" t="s">
        <v>5</v>
      </c>
      <c r="AW31" s="44">
        <f>VLOOKUP(AV31,Tables!$A$2:$K$30,2,FALSE)</f>
        <v>9</v>
      </c>
      <c r="AX31" s="45" t="s">
        <v>16</v>
      </c>
      <c r="AY31" s="44">
        <f>VLOOKUP(AX31,Tables!$A$2:$K$30,2,FALSE)</f>
        <v>6</v>
      </c>
      <c r="AZ31" s="46" t="e">
        <f t="shared" si="1"/>
        <v>#N/A</v>
      </c>
      <c r="BA31" s="47" t="e">
        <f t="shared" si="0"/>
        <v>#N/A</v>
      </c>
    </row>
  </sheetData>
  <mergeCells count="1">
    <mergeCell ref="D13:E28"/>
  </mergeCells>
  <conditionalFormatting sqref="AZ12:AZ31">
    <cfRule type="colorScale" priority="125">
      <colorScale>
        <cfvo type="min"/>
        <cfvo type="percentile" val="50"/>
        <cfvo type="max"/>
        <color rgb="FFFF696B"/>
        <color rgb="FFFFEB84"/>
        <color rgb="FF63BE7B"/>
      </colorScale>
    </cfRule>
  </conditionalFormatting>
  <conditionalFormatting sqref="BA12:BA31">
    <cfRule type="colorScale" priority="127">
      <colorScale>
        <cfvo type="min"/>
        <cfvo type="num" val="10"/>
        <cfvo type="max"/>
        <color rgb="FF63BE7B"/>
        <color rgb="FFFFEB84"/>
        <color rgb="FFFF696B"/>
      </colorScale>
    </cfRule>
  </conditionalFormatting>
  <conditionalFormatting sqref="I12:I31">
    <cfRule type="colorScale" priority="85">
      <colorScale>
        <cfvo type="min"/>
        <cfvo type="num" val="6"/>
        <cfvo type="max"/>
        <color rgb="FFFF696B"/>
        <color rgb="FFFFEB84"/>
        <color rgb="FF63BE7B"/>
      </colorScale>
    </cfRule>
  </conditionalFormatting>
  <conditionalFormatting sqref="K12:K31">
    <cfRule type="colorScale" priority="21">
      <colorScale>
        <cfvo type="min"/>
        <cfvo type="num" val="6"/>
        <cfvo type="max"/>
        <color rgb="FFFF696B"/>
        <color rgb="FFFFEB84"/>
        <color rgb="FF63BE7B"/>
      </colorScale>
    </cfRule>
  </conditionalFormatting>
  <conditionalFormatting sqref="M12:M31">
    <cfRule type="colorScale" priority="20">
      <colorScale>
        <cfvo type="min"/>
        <cfvo type="num" val="6"/>
        <cfvo type="max"/>
        <color rgb="FFFF696B"/>
        <color rgb="FFFFEB84"/>
        <color rgb="FF63BE7B"/>
      </colorScale>
    </cfRule>
  </conditionalFormatting>
  <conditionalFormatting sqref="O12:O31">
    <cfRule type="colorScale" priority="19">
      <colorScale>
        <cfvo type="min"/>
        <cfvo type="num" val="6"/>
        <cfvo type="max"/>
        <color rgb="FFFF696B"/>
        <color rgb="FFFFEB84"/>
        <color rgb="FF63BE7B"/>
      </colorScale>
    </cfRule>
  </conditionalFormatting>
  <conditionalFormatting sqref="Q12:Q31">
    <cfRule type="colorScale" priority="18">
      <colorScale>
        <cfvo type="min"/>
        <cfvo type="num" val="6"/>
        <cfvo type="max"/>
        <color rgb="FFFF696B"/>
        <color rgb="FFFFEB84"/>
        <color rgb="FF63BE7B"/>
      </colorScale>
    </cfRule>
  </conditionalFormatting>
  <conditionalFormatting sqref="S12:S31">
    <cfRule type="colorScale" priority="17">
      <colorScale>
        <cfvo type="min"/>
        <cfvo type="num" val="6"/>
        <cfvo type="max"/>
        <color rgb="FFFF696B"/>
        <color rgb="FFFFEB84"/>
        <color rgb="FF63BE7B"/>
      </colorScale>
    </cfRule>
  </conditionalFormatting>
  <conditionalFormatting sqref="U12:U31">
    <cfRule type="colorScale" priority="16">
      <colorScale>
        <cfvo type="min"/>
        <cfvo type="num" val="6"/>
        <cfvo type="max"/>
        <color rgb="FFFF696B"/>
        <color rgb="FFFFEB84"/>
        <color rgb="FF63BE7B"/>
      </colorScale>
    </cfRule>
  </conditionalFormatting>
  <conditionalFormatting sqref="W12:W31">
    <cfRule type="colorScale" priority="15">
      <colorScale>
        <cfvo type="min"/>
        <cfvo type="num" val="6"/>
        <cfvo type="max"/>
        <color rgb="FFFF696B"/>
        <color rgb="FFFFEB84"/>
        <color rgb="FF63BE7B"/>
      </colorScale>
    </cfRule>
  </conditionalFormatting>
  <conditionalFormatting sqref="Y12:Y31">
    <cfRule type="colorScale" priority="14">
      <colorScale>
        <cfvo type="min"/>
        <cfvo type="num" val="6"/>
        <cfvo type="max"/>
        <color rgb="FFFF696B"/>
        <color rgb="FFFFEB84"/>
        <color rgb="FF63BE7B"/>
      </colorScale>
    </cfRule>
  </conditionalFormatting>
  <conditionalFormatting sqref="AA12:AA31">
    <cfRule type="colorScale" priority="13">
      <colorScale>
        <cfvo type="min"/>
        <cfvo type="num" val="6"/>
        <cfvo type="max"/>
        <color rgb="FFFF696B"/>
        <color rgb="FFFFEB84"/>
        <color rgb="FF63BE7B"/>
      </colorScale>
    </cfRule>
  </conditionalFormatting>
  <conditionalFormatting sqref="AC12:AC31">
    <cfRule type="colorScale" priority="12">
      <colorScale>
        <cfvo type="min"/>
        <cfvo type="num" val="6"/>
        <cfvo type="max"/>
        <color rgb="FFFF696B"/>
        <color rgb="FFFFEB84"/>
        <color rgb="FF63BE7B"/>
      </colorScale>
    </cfRule>
  </conditionalFormatting>
  <conditionalFormatting sqref="AE12:AE31">
    <cfRule type="colorScale" priority="11">
      <colorScale>
        <cfvo type="min"/>
        <cfvo type="num" val="6"/>
        <cfvo type="max"/>
        <color rgb="FFFF696B"/>
        <color rgb="FFFFEB84"/>
        <color rgb="FF63BE7B"/>
      </colorScale>
    </cfRule>
  </conditionalFormatting>
  <conditionalFormatting sqref="AG12:AG31">
    <cfRule type="colorScale" priority="10">
      <colorScale>
        <cfvo type="min"/>
        <cfvo type="num" val="6"/>
        <cfvo type="max"/>
        <color rgb="FFFF696B"/>
        <color rgb="FFFFEB84"/>
        <color rgb="FF63BE7B"/>
      </colorScale>
    </cfRule>
  </conditionalFormatting>
  <conditionalFormatting sqref="AI12:AI31">
    <cfRule type="colorScale" priority="9">
      <colorScale>
        <cfvo type="min"/>
        <cfvo type="num" val="6"/>
        <cfvo type="max"/>
        <color rgb="FFFF696B"/>
        <color rgb="FFFFEB84"/>
        <color rgb="FF63BE7B"/>
      </colorScale>
    </cfRule>
  </conditionalFormatting>
  <conditionalFormatting sqref="AK12:AK31">
    <cfRule type="colorScale" priority="8">
      <colorScale>
        <cfvo type="min"/>
        <cfvo type="num" val="6"/>
        <cfvo type="max"/>
        <color rgb="FFFF696B"/>
        <color rgb="FFFFEB84"/>
        <color rgb="FF63BE7B"/>
      </colorScale>
    </cfRule>
  </conditionalFormatting>
  <conditionalFormatting sqref="AM12:AM31">
    <cfRule type="colorScale" priority="7">
      <colorScale>
        <cfvo type="min"/>
        <cfvo type="num" val="6"/>
        <cfvo type="max"/>
        <color rgb="FFFF696B"/>
        <color rgb="FFFFEB84"/>
        <color rgb="FF63BE7B"/>
      </colorScale>
    </cfRule>
  </conditionalFormatting>
  <conditionalFormatting sqref="AO12:AO31">
    <cfRule type="colorScale" priority="6">
      <colorScale>
        <cfvo type="min"/>
        <cfvo type="num" val="6"/>
        <cfvo type="max"/>
        <color rgb="FFFF696B"/>
        <color rgb="FFFFEB84"/>
        <color rgb="FF63BE7B"/>
      </colorScale>
    </cfRule>
  </conditionalFormatting>
  <conditionalFormatting sqref="AQ12:AQ31">
    <cfRule type="colorScale" priority="5">
      <colorScale>
        <cfvo type="min"/>
        <cfvo type="num" val="6"/>
        <cfvo type="max"/>
        <color rgb="FFFF696B"/>
        <color rgb="FFFFEB84"/>
        <color rgb="FF63BE7B"/>
      </colorScale>
    </cfRule>
  </conditionalFormatting>
  <conditionalFormatting sqref="AS12:AS31">
    <cfRule type="colorScale" priority="4">
      <colorScale>
        <cfvo type="min"/>
        <cfvo type="num" val="6"/>
        <cfvo type="max"/>
        <color rgb="FFFF696B"/>
        <color rgb="FFFFEB84"/>
        <color rgb="FF63BE7B"/>
      </colorScale>
    </cfRule>
  </conditionalFormatting>
  <conditionalFormatting sqref="AU12:AU31">
    <cfRule type="colorScale" priority="3">
      <colorScale>
        <cfvo type="min"/>
        <cfvo type="num" val="6"/>
        <cfvo type="max"/>
        <color rgb="FFFF696B"/>
        <color rgb="FFFFEB84"/>
        <color rgb="FF63BE7B"/>
      </colorScale>
    </cfRule>
  </conditionalFormatting>
  <conditionalFormatting sqref="AW12:AW31">
    <cfRule type="colorScale" priority="2">
      <colorScale>
        <cfvo type="min"/>
        <cfvo type="num" val="6"/>
        <cfvo type="max"/>
        <color rgb="FFFF696B"/>
        <color rgb="FFFFEB84"/>
        <color rgb="FF63BE7B"/>
      </colorScale>
    </cfRule>
  </conditionalFormatting>
  <conditionalFormatting sqref="AY12:AY31">
    <cfRule type="colorScale" priority="1">
      <colorScale>
        <cfvo type="min"/>
        <cfvo type="num" val="6"/>
        <cfvo type="max"/>
        <color rgb="FFFF696B"/>
        <color rgb="FFFFEB84"/>
        <color rgb="FF63BE7B"/>
      </colorScale>
    </cfRule>
  </conditionalFormatting>
  <dataValidations count="2">
    <dataValidation allowBlank="1" showInputMessage="1" showErrorMessage="1" promptTitle="Thoughts" prompt="Put a thought a sentence or idea here" sqref="G25:G34" xr:uid="{00000000-0002-0000-0000-000000000000}"/>
    <dataValidation type="list" allowBlank="1" showInputMessage="1" showErrorMessage="1" promptTitle="Add your own" prompt="Add your own" sqref="AD32:AD34" xr:uid="{00000000-0002-0000-0000-000001000000}">
      <formula1>$A$2:$A$9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3">
        <x14:dataValidation type="list" allowBlank="1" showInputMessage="1" showErrorMessage="1" promptTitle="Add your own" prompt="Add your own" xr:uid="{00000000-0002-0000-0000-000002000000}">
          <x14:formula1>
            <xm:f>Tables!$C$2:$C$9</xm:f>
          </x14:formula1>
          <xm:sqref>H32:H34</xm:sqref>
        </x14:dataValidation>
        <x14:dataValidation type="list" allowBlank="1" showInputMessage="1" showErrorMessage="1" xr:uid="{00000000-0002-0000-0000-000003000000}">
          <x14:formula1>
            <xm:f>Tables!$C$2:$C$12</xm:f>
          </x14:formula1>
          <xm:sqref>H12:H31</xm:sqref>
        </x14:dataValidation>
        <x14:dataValidation type="list" allowBlank="1" showInputMessage="1" showErrorMessage="1" xr:uid="{00000000-0002-0000-0000-000004000000}">
          <x14:formula1>
            <xm:f>Tables!$E$2:$E$8</xm:f>
          </x14:formula1>
          <xm:sqref>L12:L31</xm:sqref>
        </x14:dataValidation>
        <x14:dataValidation type="list" allowBlank="1" showInputMessage="1" showErrorMessage="1" xr:uid="{00000000-0002-0000-0000-000005000000}">
          <x14:formula1>
            <xm:f>Tables!$F$2:$F$12</xm:f>
          </x14:formula1>
          <xm:sqref>N12:N31</xm:sqref>
        </x14:dataValidation>
        <x14:dataValidation type="list" allowBlank="1" showInputMessage="1" showErrorMessage="1" xr:uid="{00000000-0002-0000-0000-000007000000}">
          <x14:formula1>
            <xm:f>Tables!$I$2:$I$12</xm:f>
          </x14:formula1>
          <xm:sqref>T12:T31</xm:sqref>
        </x14:dataValidation>
        <x14:dataValidation type="list" allowBlank="1" showInputMessage="1" showErrorMessage="1" xr:uid="{00000000-0002-0000-0000-000008000000}">
          <x14:formula1>
            <xm:f>Tables!$G$2:$G$4</xm:f>
          </x14:formula1>
          <xm:sqref>P12:P31</xm:sqref>
        </x14:dataValidation>
        <x14:dataValidation type="list" allowBlank="1" showInputMessage="1" showErrorMessage="1" xr:uid="{00000000-0002-0000-0000-000009000000}">
          <x14:formula1>
            <xm:f>Tables!$H$2:$H$8</xm:f>
          </x14:formula1>
          <xm:sqref>R12:R31</xm:sqref>
        </x14:dataValidation>
        <x14:dataValidation type="list" allowBlank="1" showInputMessage="1" showErrorMessage="1" xr:uid="{00000000-0002-0000-0000-00000A000000}">
          <x14:formula1>
            <xm:f>Tables!$J$2:$J$4</xm:f>
          </x14:formula1>
          <xm:sqref>V12:V31</xm:sqref>
        </x14:dataValidation>
        <x14:dataValidation type="list" allowBlank="1" showInputMessage="1" showErrorMessage="1" xr:uid="{00000000-0002-0000-0000-00000B000000}">
          <x14:formula1>
            <xm:f>Tables!$L$2:$L$12</xm:f>
          </x14:formula1>
          <xm:sqref>Z12:Z31</xm:sqref>
        </x14:dataValidation>
        <x14:dataValidation type="list" allowBlank="1" showInputMessage="1" showErrorMessage="1" xr:uid="{00000000-0002-0000-0000-00000C000000}">
          <x14:formula1>
            <xm:f>Tables!$M$2:$M$4</xm:f>
          </x14:formula1>
          <xm:sqref>AB12:AB31</xm:sqref>
        </x14:dataValidation>
        <x14:dataValidation type="list" allowBlank="1" showInputMessage="1" showErrorMessage="1" xr:uid="{00000000-0002-0000-0000-00000D000000}">
          <x14:formula1>
            <xm:f>Tables!$N$2:$N$8</xm:f>
          </x14:formula1>
          <xm:sqref>AD12:AD31</xm:sqref>
        </x14:dataValidation>
        <x14:dataValidation type="list" allowBlank="1" showInputMessage="1" showErrorMessage="1" xr:uid="{00000000-0002-0000-0000-00000E000000}">
          <x14:formula1>
            <xm:f>Tables!$O$2:$O$12</xm:f>
          </x14:formula1>
          <xm:sqref>AF12:AF31</xm:sqref>
        </x14:dataValidation>
        <x14:dataValidation type="list" allowBlank="1" showInputMessage="1" showErrorMessage="1" xr:uid="{00000000-0002-0000-0000-00000F000000}">
          <x14:formula1>
            <xm:f>Tables!$P$2:$P$4</xm:f>
          </x14:formula1>
          <xm:sqref>AH12:AH31</xm:sqref>
        </x14:dataValidation>
        <x14:dataValidation type="list" allowBlank="1" showInputMessage="1" showErrorMessage="1" xr:uid="{00000000-0002-0000-0000-000010000000}">
          <x14:formula1>
            <xm:f>Tables!$Q$2:$Q$8</xm:f>
          </x14:formula1>
          <xm:sqref>AJ12:AJ31</xm:sqref>
        </x14:dataValidation>
        <x14:dataValidation type="list" allowBlank="1" showInputMessage="1" showErrorMessage="1" xr:uid="{00000000-0002-0000-0000-000011000000}">
          <x14:formula1>
            <xm:f>Tables!$S$2:$S$4</xm:f>
          </x14:formula1>
          <xm:sqref>AN12:AN31</xm:sqref>
        </x14:dataValidation>
        <x14:dataValidation type="list" allowBlank="1" showInputMessage="1" showErrorMessage="1" xr:uid="{00000000-0002-0000-0000-000012000000}">
          <x14:formula1>
            <xm:f>Tables!$T$2:$T$8</xm:f>
          </x14:formula1>
          <xm:sqref>AP12:AP31</xm:sqref>
        </x14:dataValidation>
        <x14:dataValidation type="list" allowBlank="1" showInputMessage="1" showErrorMessage="1" xr:uid="{00000000-0002-0000-0000-000013000000}">
          <x14:formula1>
            <xm:f>Tables!$U$2:$U$12</xm:f>
          </x14:formula1>
          <xm:sqref>AR12:AR31</xm:sqref>
        </x14:dataValidation>
        <x14:dataValidation type="list" allowBlank="1" showInputMessage="1" showErrorMessage="1" xr:uid="{00000000-0002-0000-0000-000014000000}">
          <x14:formula1>
            <xm:f>Tables!$V$2:$V$4</xm:f>
          </x14:formula1>
          <xm:sqref>AT12:AT31</xm:sqref>
        </x14:dataValidation>
        <x14:dataValidation type="list" allowBlank="1" showInputMessage="1" showErrorMessage="1" xr:uid="{00000000-0002-0000-0000-000015000000}">
          <x14:formula1>
            <xm:f>Tables!$W$2:$W$8</xm:f>
          </x14:formula1>
          <xm:sqref>AV12:AV31</xm:sqref>
        </x14:dataValidation>
        <x14:dataValidation type="list" allowBlank="1" showInputMessage="1" showErrorMessage="1" xr:uid="{00000000-0002-0000-0000-000016000000}">
          <x14:formula1>
            <xm:f>Tables!$X$2:$X$12</xm:f>
          </x14:formula1>
          <xm:sqref>AX12:AX31</xm:sqref>
        </x14:dataValidation>
        <x14:dataValidation type="list" allowBlank="1" showInputMessage="1" showErrorMessage="1" xr:uid="{00000000-0002-0000-0000-000017000000}">
          <x14:formula1>
            <xm:f>Tables!$K$2:$K$6</xm:f>
          </x14:formula1>
          <xm:sqref>X12:X31</xm:sqref>
        </x14:dataValidation>
        <x14:dataValidation type="list" allowBlank="1" showInputMessage="1" showErrorMessage="1" xr:uid="{00000000-0002-0000-0000-000018000000}">
          <x14:formula1>
            <xm:f>Tables!$R$2:$R$8</xm:f>
          </x14:formula1>
          <xm:sqref>AL12:AL31</xm:sqref>
        </x14:dataValidation>
        <x14:dataValidation type="list" allowBlank="1" showInputMessage="1" showErrorMessage="1" xr:uid="{00000000-0002-0000-0000-000006000000}">
          <x14:formula1>
            <xm:f>Tables!$D$3:$D$5</xm:f>
          </x14:formula1>
          <xm:sqref>J12:J31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Sheet</vt:lpstr>
      <vt:lpstr>Notepad</vt:lpstr>
      <vt:lpstr>Feelings</vt:lpstr>
      <vt:lpstr>Priorities</vt:lpstr>
      <vt:lpstr>E-score View</vt:lpstr>
      <vt:lpstr>Tables</vt:lpstr>
      <vt:lpstr>Converstaion starters</vt:lpstr>
      <vt:lpstr>Reports</vt:lpstr>
      <vt:lpstr>Converter Ideas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CXFO Training</dc:creator>
  <cp:lastModifiedBy>CXFO Training</cp:lastModifiedBy>
  <dcterms:created xsi:type="dcterms:W3CDTF">2018-11-14T17:06:38Z</dcterms:created>
  <dcterms:modified xsi:type="dcterms:W3CDTF">2019-01-30T07:27:55Z</dcterms:modified>
</cp:coreProperties>
</file>